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1" sheetId="1" r:id="rId1"/>
    <sheet name="2" sheetId="2" r:id="rId2"/>
    <sheet name="3" sheetId="3" r:id="rId3"/>
    <sheet name="4" sheetId="4" r:id="rId4"/>
    <sheet name="5" sheetId="5" r:id="rId5"/>
    <sheet name="ТУРИЗМ" sheetId="6" r:id="rId6"/>
    <sheet name="ГРАНД-ТУРИЗМ" sheetId="7" r:id="rId7"/>
  </sheets>
  <calcPr calcId="124519" refMode="R1C1"/>
</workbook>
</file>

<file path=xl/calcChain.xml><?xml version="1.0" encoding="utf-8"?>
<calcChain xmlns="http://schemas.openxmlformats.org/spreadsheetml/2006/main">
  <c r="H15" i="7"/>
  <c r="H20"/>
  <c r="H19"/>
  <c r="H24"/>
  <c r="H16"/>
  <c r="H21"/>
  <c r="H22"/>
  <c r="H18"/>
  <c r="H23"/>
  <c r="H17"/>
  <c r="H25"/>
  <c r="H5"/>
  <c r="H3"/>
  <c r="H8"/>
  <c r="H12"/>
  <c r="H7"/>
  <c r="H10"/>
  <c r="H6"/>
  <c r="H11"/>
  <c r="H4"/>
  <c r="H9"/>
  <c r="H39" i="6"/>
  <c r="H38"/>
  <c r="H61"/>
  <c r="H69"/>
  <c r="H51"/>
  <c r="H45"/>
  <c r="H65"/>
  <c r="H57"/>
  <c r="H49"/>
  <c r="H67"/>
  <c r="H43"/>
  <c r="H42"/>
  <c r="H53"/>
  <c r="H47"/>
  <c r="H73"/>
  <c r="H74"/>
  <c r="H56"/>
  <c r="H63"/>
  <c r="H54"/>
  <c r="H58"/>
  <c r="H68"/>
  <c r="H64"/>
  <c r="H50"/>
  <c r="H41"/>
  <c r="H48"/>
  <c r="H66"/>
  <c r="H59"/>
  <c r="H44"/>
  <c r="H60"/>
  <c r="H70"/>
  <c r="H72"/>
  <c r="H62"/>
  <c r="H46"/>
  <c r="H55"/>
  <c r="H40"/>
  <c r="H71"/>
  <c r="H52"/>
  <c r="H4"/>
  <c r="H3"/>
  <c r="H30"/>
  <c r="H32"/>
  <c r="H33"/>
  <c r="H10"/>
  <c r="H26"/>
  <c r="H29"/>
  <c r="H27"/>
  <c r="H14"/>
  <c r="H5"/>
  <c r="H21"/>
  <c r="H17"/>
  <c r="H8"/>
  <c r="H12"/>
  <c r="H15"/>
  <c r="H23"/>
  <c r="H18"/>
  <c r="H25"/>
  <c r="H20"/>
  <c r="H24"/>
  <c r="H31"/>
  <c r="H22"/>
  <c r="H6"/>
  <c r="H11"/>
  <c r="H16"/>
  <c r="H9"/>
  <c r="H34"/>
  <c r="H13"/>
  <c r="H28"/>
  <c r="H19"/>
  <c r="H7"/>
  <c r="H35"/>
  <c r="F18" i="5"/>
  <c r="F19"/>
  <c r="F17"/>
  <c r="F4"/>
  <c r="F5"/>
  <c r="F6"/>
  <c r="F7"/>
  <c r="F8"/>
  <c r="F9"/>
  <c r="F10"/>
  <c r="F11"/>
  <c r="F12"/>
  <c r="F13"/>
  <c r="F3"/>
  <c r="F21" i="4" l="1"/>
  <c r="F20"/>
  <c r="F20" i="3"/>
  <c r="F19"/>
  <c r="F18"/>
  <c r="F17"/>
  <c r="F13"/>
  <c r="F12"/>
  <c r="F11"/>
  <c r="F10"/>
  <c r="F9"/>
  <c r="F8"/>
  <c r="F7"/>
  <c r="F6"/>
  <c r="F5"/>
  <c r="F4"/>
  <c r="F3"/>
  <c r="F16" i="4"/>
  <c r="F15"/>
  <c r="F14"/>
  <c r="F13"/>
  <c r="F12"/>
  <c r="F11"/>
  <c r="F10"/>
  <c r="F9"/>
  <c r="F8"/>
  <c r="F7"/>
  <c r="F6"/>
  <c r="F5"/>
  <c r="F4"/>
  <c r="F3"/>
  <c r="F21" i="2"/>
  <c r="F22"/>
  <c r="F23"/>
  <c r="F24"/>
  <c r="F20"/>
  <c r="F4"/>
  <c r="F5"/>
  <c r="F6"/>
  <c r="F7"/>
  <c r="F8"/>
  <c r="F9"/>
  <c r="F10"/>
  <c r="F11"/>
  <c r="F12"/>
  <c r="F13"/>
  <c r="F14"/>
  <c r="F15"/>
  <c r="F16"/>
  <c r="F3"/>
  <c r="F24" i="1"/>
  <c r="F25"/>
  <c r="F26"/>
  <c r="F23"/>
  <c r="F4"/>
  <c r="F5"/>
  <c r="F6"/>
  <c r="F7"/>
  <c r="F8"/>
  <c r="F9"/>
  <c r="F10"/>
  <c r="F11"/>
  <c r="F12"/>
  <c r="F13"/>
  <c r="F14"/>
  <c r="F15"/>
  <c r="F16"/>
  <c r="F17"/>
  <c r="F18"/>
  <c r="F19"/>
  <c r="F3"/>
</calcChain>
</file>

<file path=xl/sharedStrings.xml><?xml version="1.0" encoding="utf-8"?>
<sst xmlns="http://schemas.openxmlformats.org/spreadsheetml/2006/main" count="476" uniqueCount="149">
  <si>
    <t xml:space="preserve">Чужаков Андрей </t>
  </si>
  <si>
    <t>Калинина Анна</t>
  </si>
  <si>
    <t>Голованов Иван</t>
  </si>
  <si>
    <t>Щеголева Елена</t>
  </si>
  <si>
    <t>Желамский Павел</t>
  </si>
  <si>
    <t>Попова Мария</t>
  </si>
  <si>
    <t xml:space="preserve">Степанов Александр </t>
  </si>
  <si>
    <t>Савинова Мария</t>
  </si>
  <si>
    <t>095</t>
  </si>
  <si>
    <t xml:space="preserve">Продин Сергей </t>
  </si>
  <si>
    <t xml:space="preserve">Продина Елена </t>
  </si>
  <si>
    <t>009</t>
  </si>
  <si>
    <t>Заметалин Иван</t>
  </si>
  <si>
    <t>Заметалина Ольга</t>
  </si>
  <si>
    <t xml:space="preserve">Пучков Константин </t>
  </si>
  <si>
    <t>Шевцова Ольга</t>
  </si>
  <si>
    <t>Николаева Елена</t>
  </si>
  <si>
    <t xml:space="preserve">Широкова Ольга </t>
  </si>
  <si>
    <t>007</t>
  </si>
  <si>
    <t xml:space="preserve">Зайцева Оксана </t>
  </si>
  <si>
    <t>Медведев Константин</t>
  </si>
  <si>
    <t>001</t>
  </si>
  <si>
    <t>Матвеева Вера</t>
  </si>
  <si>
    <t>Степаненко Алексей</t>
  </si>
  <si>
    <t>Гнездилов Леонид</t>
  </si>
  <si>
    <t>Гнездилова Ольга</t>
  </si>
  <si>
    <t>010</t>
  </si>
  <si>
    <t xml:space="preserve">Вершинин Сергей </t>
  </si>
  <si>
    <t>Вершинина Ксения</t>
  </si>
  <si>
    <t>024</t>
  </si>
  <si>
    <t xml:space="preserve">Вершинин Алексей </t>
  </si>
  <si>
    <t xml:space="preserve">Бебешко Елена </t>
  </si>
  <si>
    <t xml:space="preserve">Червяков Роман </t>
  </si>
  <si>
    <t xml:space="preserve">Кухарчик Светлана </t>
  </si>
  <si>
    <t>008</t>
  </si>
  <si>
    <t>Безруких Игорь</t>
  </si>
  <si>
    <t>Безруких Татьяна</t>
  </si>
  <si>
    <t>Гусаров Константин</t>
  </si>
  <si>
    <t>Курбет Дарья</t>
  </si>
  <si>
    <t>019</t>
  </si>
  <si>
    <t xml:space="preserve">Ларионов Юрий </t>
  </si>
  <si>
    <t>Хацкевич Дмитрий</t>
  </si>
  <si>
    <t>ЭКИПАЖ</t>
  </si>
  <si>
    <t>ПИЛОТ</t>
  </si>
  <si>
    <t xml:space="preserve">ШТУРМАН </t>
  </si>
  <si>
    <t>БАЛЛОВ</t>
  </si>
  <si>
    <t>МЕСТО</t>
  </si>
  <si>
    <t>ОЧКИ</t>
  </si>
  <si>
    <t xml:space="preserve">Емельянов Дмитрий </t>
  </si>
  <si>
    <t>Емельянова Олеся</t>
  </si>
  <si>
    <t>Туркин Михаил</t>
  </si>
  <si>
    <t>Туркина Юлия</t>
  </si>
  <si>
    <t>Сарксян Кирилл</t>
  </si>
  <si>
    <t>Титов Евгений</t>
  </si>
  <si>
    <t xml:space="preserve">Чиндяков Андрей </t>
  </si>
  <si>
    <t xml:space="preserve">Лексин Максим </t>
  </si>
  <si>
    <t>ТУРИЗМ</t>
  </si>
  <si>
    <t>ГРАНД-ТУРИЗМ</t>
  </si>
  <si>
    <t>025</t>
  </si>
  <si>
    <t>Махова Татьяна</t>
  </si>
  <si>
    <t>Махов Павел</t>
  </si>
  <si>
    <t>012</t>
  </si>
  <si>
    <t>005</t>
  </si>
  <si>
    <t>547</t>
  </si>
  <si>
    <t>Емельянов Дмитрий</t>
  </si>
  <si>
    <t>042</t>
  </si>
  <si>
    <t>Юшина Наталия</t>
  </si>
  <si>
    <t>Лукерин Сергей</t>
  </si>
  <si>
    <t>874</t>
  </si>
  <si>
    <t>Корнеев Алексей</t>
  </si>
  <si>
    <t>Корнеева Мария</t>
  </si>
  <si>
    <t>282</t>
  </si>
  <si>
    <t>Шевченко Светлана</t>
  </si>
  <si>
    <t>575</t>
  </si>
  <si>
    <t>Чиндяков Андрей</t>
  </si>
  <si>
    <t>Лексин Максим</t>
  </si>
  <si>
    <t>Маркин Денис</t>
  </si>
  <si>
    <t>Антоненко Дмитрий</t>
  </si>
  <si>
    <t>Васильева Надежда</t>
  </si>
  <si>
    <t>Васильев Владимир</t>
  </si>
  <si>
    <t xml:space="preserve">Мизинова Евгения </t>
  </si>
  <si>
    <t>Мизинов Борис</t>
  </si>
  <si>
    <t xml:space="preserve">Махова Татьяна </t>
  </si>
  <si>
    <t>Шнайдер Станислав</t>
  </si>
  <si>
    <t>Закревская Елена</t>
  </si>
  <si>
    <t>Красных Марина</t>
  </si>
  <si>
    <t>Юшина Наталья</t>
  </si>
  <si>
    <t>Сергеева Светлана</t>
  </si>
  <si>
    <t>Титов Дмитрий</t>
  </si>
  <si>
    <t xml:space="preserve">Корнеева Мария </t>
  </si>
  <si>
    <t>002</t>
  </si>
  <si>
    <t>Смирнов Максим</t>
  </si>
  <si>
    <t>Павлюкова Екатерина</t>
  </si>
  <si>
    <t>021</t>
  </si>
  <si>
    <t>Клейменов Евгений</t>
  </si>
  <si>
    <t>Клейменов Вадим</t>
  </si>
  <si>
    <t>Дерябкина Екатерина</t>
  </si>
  <si>
    <t>Булгакова Галина</t>
  </si>
  <si>
    <t>Рагулин Никита</t>
  </si>
  <si>
    <t xml:space="preserve">Вихрова Александра </t>
  </si>
  <si>
    <t>Чуприков Михаил</t>
  </si>
  <si>
    <t>Цырульников Вадим</t>
  </si>
  <si>
    <t>Никитина Мария</t>
  </si>
  <si>
    <t>004</t>
  </si>
  <si>
    <t>Калинина Екатерина</t>
  </si>
  <si>
    <t>Мохнаткин Валерий</t>
  </si>
  <si>
    <t>Мохнаткина Татьяна</t>
  </si>
  <si>
    <t>Федосова Яна</t>
  </si>
  <si>
    <t>Яковлев Павел</t>
  </si>
  <si>
    <t>013</t>
  </si>
  <si>
    <t>Башкирова Виктория</t>
  </si>
  <si>
    <t>Корзинов Андрей</t>
  </si>
  <si>
    <t>666</t>
  </si>
  <si>
    <t>090</t>
  </si>
  <si>
    <t>Пчелинцев Александр</t>
  </si>
  <si>
    <t>Гражданкина Ольга</t>
  </si>
  <si>
    <t>Голованов Иваан</t>
  </si>
  <si>
    <t>Щеголёва Елена</t>
  </si>
  <si>
    <t>173</t>
  </si>
  <si>
    <t>Зайцева Оксана</t>
  </si>
  <si>
    <t>Клеймёнов Евгений</t>
  </si>
  <si>
    <t>Клеймёнов Вадим</t>
  </si>
  <si>
    <t>Лидер Александр</t>
  </si>
  <si>
    <t>Воронцова Екатерина</t>
  </si>
  <si>
    <t>Чиндряков Андрей</t>
  </si>
  <si>
    <t>Ларионов Юрий</t>
  </si>
  <si>
    <t>Пятакова Яна</t>
  </si>
  <si>
    <t>864</t>
  </si>
  <si>
    <t>777</t>
  </si>
  <si>
    <t>Беликова Юлия</t>
  </si>
  <si>
    <t>Халчев Александр</t>
  </si>
  <si>
    <t>299</t>
  </si>
  <si>
    <t>Червяков Роман</t>
  </si>
  <si>
    <t>Кухарчик Светлана</t>
  </si>
  <si>
    <t>Вязьмин Константин</t>
  </si>
  <si>
    <t>Карасёва Вероника</t>
  </si>
  <si>
    <t>003</t>
  </si>
  <si>
    <r>
      <t>ТУРИЗМ</t>
    </r>
    <r>
      <rPr>
        <i/>
        <sz val="12"/>
        <color theme="1"/>
        <rFont val="Calibri"/>
        <family val="2"/>
        <charset val="204"/>
        <scheme val="minor"/>
      </rPr>
      <t xml:space="preserve"> (предварительные результаты)</t>
    </r>
  </si>
  <si>
    <t>Экипаж</t>
  </si>
  <si>
    <t>Пилот</t>
  </si>
  <si>
    <t>Штурман</t>
  </si>
  <si>
    <t>1 ЭТАП</t>
  </si>
  <si>
    <t>2 ЭТАП</t>
  </si>
  <si>
    <t>3 ЭТАП</t>
  </si>
  <si>
    <t>4 ЭТАП</t>
  </si>
  <si>
    <t>5 ЭТАП</t>
  </si>
  <si>
    <t>ИТОГО</t>
  </si>
  <si>
    <r>
      <t>ГРАНД-ТУРИЗМ</t>
    </r>
    <r>
      <rPr>
        <i/>
        <sz val="12"/>
        <color theme="1"/>
        <rFont val="Calibri"/>
        <family val="2"/>
        <charset val="204"/>
        <scheme val="minor"/>
      </rPr>
      <t xml:space="preserve"> (предварительные результаты)</t>
    </r>
  </si>
  <si>
    <t>031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</si>
</sst>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3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vertical="center" wrapText="1"/>
    </xf>
    <xf numFmtId="0" fontId="0" fillId="3" borderId="2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center" wrapText="1"/>
    </xf>
    <xf numFmtId="0" fontId="0" fillId="3" borderId="34" xfId="0" applyFont="1" applyFill="1" applyBorder="1" applyAlignment="1">
      <alignment vertical="center" wrapText="1"/>
    </xf>
    <xf numFmtId="0" fontId="0" fillId="3" borderId="34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5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6" fillId="3" borderId="49" xfId="0" applyFont="1" applyFill="1" applyBorder="1" applyAlignment="1">
      <alignment vertical="center" wrapText="1"/>
    </xf>
    <xf numFmtId="0" fontId="6" fillId="3" borderId="50" xfId="0" applyFont="1" applyFill="1" applyBorder="1" applyAlignment="1">
      <alignment vertical="center" wrapText="1"/>
    </xf>
    <xf numFmtId="0" fontId="1" fillId="5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3" borderId="54" xfId="0" applyFont="1" applyFill="1" applyBorder="1" applyAlignment="1">
      <alignment vertical="center" wrapText="1"/>
    </xf>
    <xf numFmtId="0" fontId="6" fillId="3" borderId="55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0" fillId="3" borderId="57" xfId="0" applyFill="1" applyBorder="1"/>
    <xf numFmtId="0" fontId="6" fillId="3" borderId="48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6" fillId="3" borderId="25" xfId="0" applyFont="1" applyFill="1" applyBorder="1" applyAlignment="1">
      <alignment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3" fillId="0" borderId="61" xfId="0" applyFont="1" applyBorder="1" applyAlignment="1">
      <alignment horizontal="center" vertical="center"/>
    </xf>
    <xf numFmtId="0" fontId="7" fillId="3" borderId="29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4" fillId="0" borderId="43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6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0" fillId="0" borderId="66" xfId="0" applyBorder="1" applyAlignment="1"/>
    <xf numFmtId="0" fontId="9" fillId="6" borderId="22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6" borderId="67" xfId="0" applyFont="1" applyFill="1" applyBorder="1" applyAlignment="1">
      <alignment horizontal="center" wrapText="1"/>
    </xf>
    <xf numFmtId="0" fontId="1" fillId="6" borderId="5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3" borderId="4" xfId="0" applyFont="1" applyFill="1" applyBorder="1" applyAlignment="1">
      <alignment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vertical="center" wrapText="1"/>
    </xf>
    <xf numFmtId="0" fontId="7" fillId="3" borderId="32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wrapText="1"/>
    </xf>
    <xf numFmtId="0" fontId="7" fillId="3" borderId="19" xfId="0" applyFont="1" applyFill="1" applyBorder="1"/>
    <xf numFmtId="0" fontId="1" fillId="6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49" fontId="2" fillId="2" borderId="5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7" fillId="3" borderId="30" xfId="0" applyFont="1" applyFill="1" applyBorder="1" applyAlignment="1">
      <alignment vertical="center" wrapText="1"/>
    </xf>
    <xf numFmtId="0" fontId="13" fillId="7" borderId="33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F23" sqref="F23:F26"/>
    </sheetView>
  </sheetViews>
  <sheetFormatPr defaultRowHeight="15"/>
  <cols>
    <col min="2" max="2" width="27.28515625" customWidth="1"/>
    <col min="3" max="3" width="33.140625" customWidth="1"/>
    <col min="6" max="6" width="8.42578125" customWidth="1"/>
  </cols>
  <sheetData>
    <row r="1" spans="1:6" ht="19.5" thickBot="1">
      <c r="B1" s="26" t="s">
        <v>56</v>
      </c>
    </row>
    <row r="2" spans="1:6" ht="15.75" thickBot="1">
      <c r="A2" s="44" t="s">
        <v>42</v>
      </c>
      <c r="B2" s="45" t="s">
        <v>43</v>
      </c>
      <c r="C2" s="46" t="s">
        <v>44</v>
      </c>
      <c r="D2" s="47" t="s">
        <v>45</v>
      </c>
      <c r="E2" s="48" t="s">
        <v>46</v>
      </c>
      <c r="F2" s="49" t="s">
        <v>47</v>
      </c>
    </row>
    <row r="3" spans="1:6" ht="17.25">
      <c r="A3" s="14">
        <v>399</v>
      </c>
      <c r="B3" s="11" t="s">
        <v>0</v>
      </c>
      <c r="C3" s="11" t="s">
        <v>1</v>
      </c>
      <c r="D3" s="20">
        <v>720</v>
      </c>
      <c r="E3" s="23">
        <v>1</v>
      </c>
      <c r="F3" s="17">
        <f>ROUND(((30-((30-1)/((SQRT(17))-1))*(SQRT(E3)-1))),2)</f>
        <v>30</v>
      </c>
    </row>
    <row r="4" spans="1:6" ht="17.25">
      <c r="A4" s="15">
        <v>666</v>
      </c>
      <c r="B4" s="4" t="s">
        <v>2</v>
      </c>
      <c r="C4" s="4" t="s">
        <v>3</v>
      </c>
      <c r="D4" s="21">
        <v>710</v>
      </c>
      <c r="E4" s="24">
        <v>2</v>
      </c>
      <c r="F4" s="17">
        <f t="shared" ref="F4:F19" si="0">ROUND(((30-((30-1)/((SQRT(17))-1))*(SQRT(E4)-1))),2)</f>
        <v>26.15</v>
      </c>
    </row>
    <row r="5" spans="1:6" ht="17.25">
      <c r="A5" s="15">
        <v>173</v>
      </c>
      <c r="B5" s="4" t="s">
        <v>4</v>
      </c>
      <c r="C5" s="4" t="s">
        <v>5</v>
      </c>
      <c r="D5" s="21">
        <v>700</v>
      </c>
      <c r="E5" s="24">
        <v>3</v>
      </c>
      <c r="F5" s="17">
        <f t="shared" si="0"/>
        <v>23.2</v>
      </c>
    </row>
    <row r="6" spans="1:6" ht="17.25">
      <c r="A6" s="15">
        <v>222</v>
      </c>
      <c r="B6" s="4" t="s">
        <v>6</v>
      </c>
      <c r="C6" s="4" t="s">
        <v>7</v>
      </c>
      <c r="D6" s="21">
        <v>670</v>
      </c>
      <c r="E6" s="24">
        <v>4</v>
      </c>
      <c r="F6" s="17">
        <f t="shared" si="0"/>
        <v>20.71</v>
      </c>
    </row>
    <row r="7" spans="1:6" ht="17.25">
      <c r="A7" s="15" t="s">
        <v>8</v>
      </c>
      <c r="B7" s="4" t="s">
        <v>9</v>
      </c>
      <c r="C7" s="4" t="s">
        <v>10</v>
      </c>
      <c r="D7" s="21">
        <v>670</v>
      </c>
      <c r="E7" s="24">
        <v>5</v>
      </c>
      <c r="F7" s="17">
        <f t="shared" si="0"/>
        <v>18.52</v>
      </c>
    </row>
    <row r="8" spans="1:6" ht="17.25">
      <c r="A8" s="15" t="s">
        <v>11</v>
      </c>
      <c r="B8" s="4" t="s">
        <v>12</v>
      </c>
      <c r="C8" s="4" t="s">
        <v>13</v>
      </c>
      <c r="D8" s="21">
        <v>640</v>
      </c>
      <c r="E8" s="24">
        <v>6</v>
      </c>
      <c r="F8" s="17">
        <f t="shared" si="0"/>
        <v>16.54</v>
      </c>
    </row>
    <row r="9" spans="1:6" ht="17.25">
      <c r="A9" s="15">
        <v>497</v>
      </c>
      <c r="B9" s="4" t="s">
        <v>14</v>
      </c>
      <c r="C9" s="4" t="s">
        <v>15</v>
      </c>
      <c r="D9" s="21">
        <v>600</v>
      </c>
      <c r="E9" s="24">
        <v>7</v>
      </c>
      <c r="F9" s="17">
        <f t="shared" si="0"/>
        <v>14.72</v>
      </c>
    </row>
    <row r="10" spans="1:6" ht="17.25">
      <c r="A10" s="15">
        <v>888</v>
      </c>
      <c r="B10" s="4" t="s">
        <v>16</v>
      </c>
      <c r="C10" s="4" t="s">
        <v>17</v>
      </c>
      <c r="D10" s="21">
        <v>580</v>
      </c>
      <c r="E10" s="24">
        <v>8</v>
      </c>
      <c r="F10" s="17">
        <f t="shared" si="0"/>
        <v>13.02</v>
      </c>
    </row>
    <row r="11" spans="1:6" ht="17.25">
      <c r="A11" s="15" t="s">
        <v>18</v>
      </c>
      <c r="B11" s="4" t="s">
        <v>19</v>
      </c>
      <c r="C11" s="4" t="s">
        <v>20</v>
      </c>
      <c r="D11" s="21">
        <v>580</v>
      </c>
      <c r="E11" s="24">
        <v>9</v>
      </c>
      <c r="F11" s="17">
        <f t="shared" si="0"/>
        <v>11.43</v>
      </c>
    </row>
    <row r="12" spans="1:6" ht="17.25">
      <c r="A12" s="15" t="s">
        <v>21</v>
      </c>
      <c r="B12" s="4" t="s">
        <v>22</v>
      </c>
      <c r="C12" s="4" t="s">
        <v>23</v>
      </c>
      <c r="D12" s="21">
        <v>490</v>
      </c>
      <c r="E12" s="24">
        <v>10</v>
      </c>
      <c r="F12" s="17">
        <f t="shared" si="0"/>
        <v>9.92</v>
      </c>
    </row>
    <row r="13" spans="1:6" ht="17.25">
      <c r="A13" s="15">
        <v>468</v>
      </c>
      <c r="B13" s="4" t="s">
        <v>24</v>
      </c>
      <c r="C13" s="4" t="s">
        <v>25</v>
      </c>
      <c r="D13" s="21">
        <v>490</v>
      </c>
      <c r="E13" s="24">
        <v>11</v>
      </c>
      <c r="F13" s="17">
        <f t="shared" si="0"/>
        <v>8.49</v>
      </c>
    </row>
    <row r="14" spans="1:6" ht="17.25">
      <c r="A14" s="15" t="s">
        <v>26</v>
      </c>
      <c r="B14" s="4" t="s">
        <v>27</v>
      </c>
      <c r="C14" s="4" t="s">
        <v>28</v>
      </c>
      <c r="D14" s="21">
        <v>490</v>
      </c>
      <c r="E14" s="24">
        <v>12</v>
      </c>
      <c r="F14" s="17">
        <f t="shared" si="0"/>
        <v>7.12</v>
      </c>
    </row>
    <row r="15" spans="1:6" ht="17.25">
      <c r="A15" s="15" t="s">
        <v>29</v>
      </c>
      <c r="B15" s="4" t="s">
        <v>30</v>
      </c>
      <c r="C15" s="4" t="s">
        <v>31</v>
      </c>
      <c r="D15" s="21">
        <v>490</v>
      </c>
      <c r="E15" s="24">
        <v>13</v>
      </c>
      <c r="F15" s="17">
        <f t="shared" si="0"/>
        <v>5.81</v>
      </c>
    </row>
    <row r="16" spans="1:6" ht="17.25">
      <c r="A16" s="15">
        <v>299</v>
      </c>
      <c r="B16" s="4" t="s">
        <v>32</v>
      </c>
      <c r="C16" s="4" t="s">
        <v>33</v>
      </c>
      <c r="D16" s="21">
        <v>480</v>
      </c>
      <c r="E16" s="24">
        <v>14</v>
      </c>
      <c r="F16" s="17">
        <f t="shared" si="0"/>
        <v>4.54</v>
      </c>
    </row>
    <row r="17" spans="1:6" ht="17.25">
      <c r="A17" s="15" t="s">
        <v>34</v>
      </c>
      <c r="B17" s="4" t="s">
        <v>35</v>
      </c>
      <c r="C17" s="4" t="s">
        <v>36</v>
      </c>
      <c r="D17" s="21">
        <v>410</v>
      </c>
      <c r="E17" s="24">
        <v>15</v>
      </c>
      <c r="F17" s="17">
        <f t="shared" si="0"/>
        <v>3.32</v>
      </c>
    </row>
    <row r="18" spans="1:6" ht="17.25">
      <c r="A18" s="15">
        <v>550</v>
      </c>
      <c r="B18" s="4" t="s">
        <v>37</v>
      </c>
      <c r="C18" s="4" t="s">
        <v>38</v>
      </c>
      <c r="D18" s="21">
        <v>390</v>
      </c>
      <c r="E18" s="24">
        <v>16</v>
      </c>
      <c r="F18" s="17">
        <f t="shared" si="0"/>
        <v>2.14</v>
      </c>
    </row>
    <row r="19" spans="1:6" ht="18" thickBot="1">
      <c r="A19" s="16" t="s">
        <v>39</v>
      </c>
      <c r="B19" s="6" t="s">
        <v>40</v>
      </c>
      <c r="C19" s="6" t="s">
        <v>41</v>
      </c>
      <c r="D19" s="22">
        <v>340</v>
      </c>
      <c r="E19" s="25">
        <v>17</v>
      </c>
      <c r="F19" s="17">
        <f t="shared" si="0"/>
        <v>1</v>
      </c>
    </row>
    <row r="21" spans="1:6" ht="19.5" thickBot="1">
      <c r="B21" s="26" t="s">
        <v>57</v>
      </c>
    </row>
    <row r="22" spans="1:6" ht="15.75" thickBot="1">
      <c r="A22" s="44" t="s">
        <v>42</v>
      </c>
      <c r="B22" s="45" t="s">
        <v>43</v>
      </c>
      <c r="C22" s="46" t="s">
        <v>44</v>
      </c>
      <c r="D22" s="47" t="s">
        <v>45</v>
      </c>
      <c r="E22" s="48" t="s">
        <v>46</v>
      </c>
      <c r="F22" s="49" t="s">
        <v>47</v>
      </c>
    </row>
    <row r="23" spans="1:6" ht="17.25">
      <c r="A23" s="27">
        <v>547</v>
      </c>
      <c r="B23" s="28" t="s">
        <v>48</v>
      </c>
      <c r="C23" s="33" t="s">
        <v>49</v>
      </c>
      <c r="D23" s="36">
        <v>620</v>
      </c>
      <c r="E23" s="37">
        <v>1</v>
      </c>
      <c r="F23" s="38">
        <f>ROUND(((30-((30-1)/((SQRT(4))-1))*(SQRT(E23)-1))),2)</f>
        <v>30</v>
      </c>
    </row>
    <row r="24" spans="1:6" ht="17.25">
      <c r="A24" s="29">
        <v>391</v>
      </c>
      <c r="B24" s="30" t="s">
        <v>50</v>
      </c>
      <c r="C24" s="34" t="s">
        <v>51</v>
      </c>
      <c r="D24" s="39">
        <v>620</v>
      </c>
      <c r="E24" s="12">
        <v>2</v>
      </c>
      <c r="F24" s="40">
        <f t="shared" ref="F24:F26" si="1">ROUND(((30-((30-1)/((SQRT(4))-1))*(SQRT(E24)-1))),2)</f>
        <v>17.989999999999998</v>
      </c>
    </row>
    <row r="25" spans="1:6" ht="17.25">
      <c r="A25" s="29">
        <v>282</v>
      </c>
      <c r="B25" s="30" t="s">
        <v>52</v>
      </c>
      <c r="C25" s="34" t="s">
        <v>53</v>
      </c>
      <c r="D25" s="39">
        <v>610</v>
      </c>
      <c r="E25" s="12">
        <v>3</v>
      </c>
      <c r="F25" s="40">
        <f t="shared" si="1"/>
        <v>8.77</v>
      </c>
    </row>
    <row r="26" spans="1:6" ht="18" thickBot="1">
      <c r="A26" s="31">
        <v>575</v>
      </c>
      <c r="B26" s="32" t="s">
        <v>54</v>
      </c>
      <c r="C26" s="35" t="s">
        <v>55</v>
      </c>
      <c r="D26" s="41">
        <v>440</v>
      </c>
      <c r="E26" s="42">
        <v>4</v>
      </c>
      <c r="F26" s="43">
        <f t="shared" si="1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13" workbookViewId="0">
      <selection activeCell="F20" sqref="F20:F24"/>
    </sheetView>
  </sheetViews>
  <sheetFormatPr defaultRowHeight="15"/>
  <cols>
    <col min="2" max="2" width="20.7109375" customWidth="1"/>
    <col min="3" max="3" width="21.5703125" customWidth="1"/>
    <col min="6" max="6" width="8.42578125" customWidth="1"/>
  </cols>
  <sheetData>
    <row r="1" spans="1:6" ht="19.5" thickBot="1">
      <c r="B1" s="26" t="s">
        <v>56</v>
      </c>
    </row>
    <row r="2" spans="1:6" ht="15.75" thickBot="1">
      <c r="A2" s="44" t="s">
        <v>42</v>
      </c>
      <c r="B2" s="45" t="s">
        <v>43</v>
      </c>
      <c r="C2" s="46" t="s">
        <v>44</v>
      </c>
      <c r="D2" s="47" t="s">
        <v>45</v>
      </c>
      <c r="E2" s="48" t="s">
        <v>46</v>
      </c>
      <c r="F2" s="49" t="s">
        <v>47</v>
      </c>
    </row>
    <row r="3" spans="1:6" ht="17.25">
      <c r="A3" s="1">
        <v>399</v>
      </c>
      <c r="B3" s="50" t="s">
        <v>0</v>
      </c>
      <c r="C3" s="2" t="s">
        <v>1</v>
      </c>
      <c r="D3" s="95">
        <v>1110</v>
      </c>
      <c r="E3" s="67">
        <v>1</v>
      </c>
      <c r="F3" s="69">
        <f>ROUND(((30-((30-1)/((SQRT(14))-1))*(SQRT(E3)-1))),2)</f>
        <v>30</v>
      </c>
    </row>
    <row r="4" spans="1:6" ht="17.25">
      <c r="A4" s="3">
        <v>173</v>
      </c>
      <c r="B4" s="51" t="s">
        <v>4</v>
      </c>
      <c r="C4" s="4" t="s">
        <v>5</v>
      </c>
      <c r="D4" s="82">
        <v>1110</v>
      </c>
      <c r="E4" s="24">
        <v>2</v>
      </c>
      <c r="F4" s="17">
        <f t="shared" ref="F4:F16" si="0">ROUND(((30-((30-1)/((SQRT(14))-1))*(SQRT(E4)-1))),2)</f>
        <v>25.62</v>
      </c>
    </row>
    <row r="5" spans="1:6" ht="17.25">
      <c r="A5" s="3">
        <v>666</v>
      </c>
      <c r="B5" s="51" t="s">
        <v>2</v>
      </c>
      <c r="C5" s="4" t="s">
        <v>3</v>
      </c>
      <c r="D5" s="82">
        <v>1080</v>
      </c>
      <c r="E5" s="24">
        <v>3</v>
      </c>
      <c r="F5" s="17">
        <f t="shared" si="0"/>
        <v>22.26</v>
      </c>
    </row>
    <row r="6" spans="1:6" ht="20.25" customHeight="1">
      <c r="A6" s="3" t="s">
        <v>18</v>
      </c>
      <c r="B6" s="51" t="s">
        <v>19</v>
      </c>
      <c r="C6" s="4" t="s">
        <v>20</v>
      </c>
      <c r="D6" s="82">
        <v>1080</v>
      </c>
      <c r="E6" s="24">
        <v>4</v>
      </c>
      <c r="F6" s="17">
        <f t="shared" si="0"/>
        <v>19.420000000000002</v>
      </c>
    </row>
    <row r="7" spans="1:6" ht="17.25">
      <c r="A7" s="3" t="s">
        <v>8</v>
      </c>
      <c r="B7" s="51" t="s">
        <v>9</v>
      </c>
      <c r="C7" s="4" t="s">
        <v>10</v>
      </c>
      <c r="D7" s="82">
        <v>1060</v>
      </c>
      <c r="E7" s="24">
        <v>5</v>
      </c>
      <c r="F7" s="17">
        <f t="shared" si="0"/>
        <v>16.93</v>
      </c>
    </row>
    <row r="8" spans="1:6" ht="17.25">
      <c r="A8" s="3">
        <v>497</v>
      </c>
      <c r="B8" s="51" t="s">
        <v>14</v>
      </c>
      <c r="C8" s="4" t="s">
        <v>15</v>
      </c>
      <c r="D8" s="82">
        <v>985</v>
      </c>
      <c r="E8" s="24">
        <v>6</v>
      </c>
      <c r="F8" s="17">
        <f t="shared" si="0"/>
        <v>14.67</v>
      </c>
    </row>
    <row r="9" spans="1:6" ht="17.25">
      <c r="A9" s="3">
        <v>222</v>
      </c>
      <c r="B9" s="51" t="s">
        <v>6</v>
      </c>
      <c r="C9" s="4" t="s">
        <v>7</v>
      </c>
      <c r="D9" s="82">
        <v>920</v>
      </c>
      <c r="E9" s="24">
        <v>7</v>
      </c>
      <c r="F9" s="17">
        <f t="shared" si="0"/>
        <v>12.59</v>
      </c>
    </row>
    <row r="10" spans="1:6" ht="17.25">
      <c r="A10" s="3">
        <v>550</v>
      </c>
      <c r="B10" s="51" t="s">
        <v>37</v>
      </c>
      <c r="C10" s="4" t="s">
        <v>38</v>
      </c>
      <c r="D10" s="82">
        <v>910</v>
      </c>
      <c r="E10" s="24">
        <v>8</v>
      </c>
      <c r="F10" s="17">
        <f t="shared" si="0"/>
        <v>10.66</v>
      </c>
    </row>
    <row r="11" spans="1:6" ht="17.25">
      <c r="A11" s="3">
        <v>468</v>
      </c>
      <c r="B11" s="51" t="s">
        <v>24</v>
      </c>
      <c r="C11" s="4" t="s">
        <v>25</v>
      </c>
      <c r="D11" s="82">
        <v>850</v>
      </c>
      <c r="E11" s="24">
        <v>9</v>
      </c>
      <c r="F11" s="17">
        <f t="shared" si="0"/>
        <v>8.84</v>
      </c>
    </row>
    <row r="12" spans="1:6" ht="17.25">
      <c r="A12" s="3" t="s">
        <v>58</v>
      </c>
      <c r="B12" s="52" t="s">
        <v>59</v>
      </c>
      <c r="C12" s="53" t="s">
        <v>60</v>
      </c>
      <c r="D12" s="82">
        <v>850</v>
      </c>
      <c r="E12" s="24">
        <v>10</v>
      </c>
      <c r="F12" s="17">
        <f t="shared" si="0"/>
        <v>7.13</v>
      </c>
    </row>
    <row r="13" spans="1:6" ht="17.25">
      <c r="A13" s="3" t="s">
        <v>11</v>
      </c>
      <c r="B13" s="51" t="s">
        <v>12</v>
      </c>
      <c r="C13" s="4" t="s">
        <v>13</v>
      </c>
      <c r="D13" s="82">
        <v>610</v>
      </c>
      <c r="E13" s="24">
        <v>11</v>
      </c>
      <c r="F13" s="17">
        <f t="shared" si="0"/>
        <v>5.5</v>
      </c>
    </row>
    <row r="14" spans="1:6" ht="17.25">
      <c r="A14" s="3" t="s">
        <v>61</v>
      </c>
      <c r="B14" s="51" t="s">
        <v>30</v>
      </c>
      <c r="C14" s="4" t="s">
        <v>31</v>
      </c>
      <c r="D14" s="82">
        <v>600</v>
      </c>
      <c r="E14" s="24">
        <v>12</v>
      </c>
      <c r="F14" s="17">
        <f t="shared" si="0"/>
        <v>3.94</v>
      </c>
    </row>
    <row r="15" spans="1:6" ht="17.25">
      <c r="A15" s="3">
        <v>299</v>
      </c>
      <c r="B15" s="51" t="s">
        <v>32</v>
      </c>
      <c r="C15" s="4" t="s">
        <v>33</v>
      </c>
      <c r="D15" s="82">
        <v>580</v>
      </c>
      <c r="E15" s="24">
        <v>13</v>
      </c>
      <c r="F15" s="17">
        <f t="shared" si="0"/>
        <v>2.44</v>
      </c>
    </row>
    <row r="16" spans="1:6" ht="18" thickBot="1">
      <c r="A16" s="5" t="s">
        <v>62</v>
      </c>
      <c r="B16" s="54" t="s">
        <v>40</v>
      </c>
      <c r="C16" s="55" t="s">
        <v>41</v>
      </c>
      <c r="D16" s="83">
        <v>570</v>
      </c>
      <c r="E16" s="25">
        <v>14</v>
      </c>
      <c r="F16" s="84">
        <f t="shared" si="0"/>
        <v>1</v>
      </c>
    </row>
    <row r="18" spans="1:6" ht="19.5" thickBot="1">
      <c r="B18" s="26" t="s">
        <v>57</v>
      </c>
    </row>
    <row r="19" spans="1:6" ht="15.75" thickBot="1">
      <c r="A19" s="44" t="s">
        <v>42</v>
      </c>
      <c r="B19" s="45" t="s">
        <v>43</v>
      </c>
      <c r="C19" s="46" t="s">
        <v>44</v>
      </c>
      <c r="D19" s="62" t="s">
        <v>45</v>
      </c>
      <c r="E19" s="63" t="s">
        <v>46</v>
      </c>
      <c r="F19" s="64" t="s">
        <v>47</v>
      </c>
    </row>
    <row r="20" spans="1:6" ht="17.25">
      <c r="A20" s="1" t="s">
        <v>63</v>
      </c>
      <c r="B20" s="56" t="s">
        <v>64</v>
      </c>
      <c r="C20" s="61" t="s">
        <v>49</v>
      </c>
      <c r="D20" s="36">
        <v>1110</v>
      </c>
      <c r="E20" s="67">
        <v>1</v>
      </c>
      <c r="F20" s="69">
        <f>ROUND(((30-((30-1)/((SQRT(5))-1))*(SQRT(E20)-1))),2)</f>
        <v>30</v>
      </c>
    </row>
    <row r="21" spans="1:6" ht="17.25">
      <c r="A21" s="10" t="s">
        <v>65</v>
      </c>
      <c r="B21" s="57" t="s">
        <v>66</v>
      </c>
      <c r="C21" s="58" t="s">
        <v>67</v>
      </c>
      <c r="D21" s="39">
        <v>1070</v>
      </c>
      <c r="E21" s="24">
        <v>2</v>
      </c>
      <c r="F21" s="18">
        <f t="shared" ref="F21:F24" si="1">ROUND(((30-((30-1)/((SQRT(5))-1))*(SQRT(E21)-1))),2)</f>
        <v>20.28</v>
      </c>
    </row>
    <row r="22" spans="1:6" ht="17.25">
      <c r="A22" s="3" t="s">
        <v>68</v>
      </c>
      <c r="B22" s="53" t="s">
        <v>69</v>
      </c>
      <c r="C22" s="59" t="s">
        <v>70</v>
      </c>
      <c r="D22" s="39">
        <v>1015</v>
      </c>
      <c r="E22" s="24">
        <v>3</v>
      </c>
      <c r="F22" s="18">
        <f t="shared" si="1"/>
        <v>12.82</v>
      </c>
    </row>
    <row r="23" spans="1:6" ht="17.25">
      <c r="A23" s="3" t="s">
        <v>71</v>
      </c>
      <c r="B23" s="53" t="s">
        <v>52</v>
      </c>
      <c r="C23" s="59" t="s">
        <v>72</v>
      </c>
      <c r="D23" s="39">
        <v>980</v>
      </c>
      <c r="E23" s="24">
        <v>4</v>
      </c>
      <c r="F23" s="18">
        <f t="shared" si="1"/>
        <v>6.54</v>
      </c>
    </row>
    <row r="24" spans="1:6" ht="18" thickBot="1">
      <c r="A24" s="5" t="s">
        <v>73</v>
      </c>
      <c r="B24" s="55" t="s">
        <v>74</v>
      </c>
      <c r="C24" s="60" t="s">
        <v>75</v>
      </c>
      <c r="D24" s="41">
        <v>775</v>
      </c>
      <c r="E24" s="68">
        <v>5</v>
      </c>
      <c r="F24" s="19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7" sqref="F17:F20"/>
    </sheetView>
  </sheetViews>
  <sheetFormatPr defaultRowHeight="15"/>
  <cols>
    <col min="2" max="2" width="18.42578125" customWidth="1"/>
    <col min="3" max="3" width="18.7109375" customWidth="1"/>
    <col min="6" max="6" width="8.42578125" customWidth="1"/>
  </cols>
  <sheetData>
    <row r="1" spans="1:6" ht="19.5" thickBot="1">
      <c r="B1" s="26" t="s">
        <v>56</v>
      </c>
    </row>
    <row r="2" spans="1:6" ht="15.75" thickBot="1">
      <c r="A2" s="44" t="s">
        <v>42</v>
      </c>
      <c r="B2" s="45" t="s">
        <v>43</v>
      </c>
      <c r="C2" s="46" t="s">
        <v>44</v>
      </c>
      <c r="D2" s="45" t="s">
        <v>45</v>
      </c>
      <c r="E2" s="48" t="s">
        <v>46</v>
      </c>
      <c r="F2" s="49" t="s">
        <v>47</v>
      </c>
    </row>
    <row r="3" spans="1:6" ht="15.75">
      <c r="A3" s="70">
        <v>173</v>
      </c>
      <c r="B3" s="85" t="s">
        <v>4</v>
      </c>
      <c r="C3" s="86" t="s">
        <v>5</v>
      </c>
      <c r="D3" s="81">
        <v>1100</v>
      </c>
      <c r="E3" s="23">
        <v>1</v>
      </c>
      <c r="F3" s="17">
        <f>ROUND(((30-((30-1)/((SQRT(11))-1))*(SQRT(E3)-1))),2)</f>
        <v>30</v>
      </c>
    </row>
    <row r="4" spans="1:6" ht="15.75">
      <c r="A4" s="71">
        <v>95</v>
      </c>
      <c r="B4" s="87" t="s">
        <v>9</v>
      </c>
      <c r="C4" s="88" t="s">
        <v>10</v>
      </c>
      <c r="D4" s="82">
        <v>1085</v>
      </c>
      <c r="E4" s="24">
        <v>2</v>
      </c>
      <c r="F4" s="17">
        <f t="shared" ref="F4:F13" si="0">ROUND(((30-((30-1)/((SQRT(11))-1))*(SQRT(E4)-1))),2)</f>
        <v>24.81</v>
      </c>
    </row>
    <row r="5" spans="1:6" ht="25.5">
      <c r="A5" s="71">
        <v>7</v>
      </c>
      <c r="B5" s="87" t="s">
        <v>19</v>
      </c>
      <c r="C5" s="88" t="s">
        <v>20</v>
      </c>
      <c r="D5" s="82">
        <v>1085</v>
      </c>
      <c r="E5" s="24">
        <v>3</v>
      </c>
      <c r="F5" s="17">
        <f t="shared" si="0"/>
        <v>20.84</v>
      </c>
    </row>
    <row r="6" spans="1:6" ht="15.75">
      <c r="A6" s="72">
        <v>10</v>
      </c>
      <c r="B6" s="89" t="s">
        <v>76</v>
      </c>
      <c r="C6" s="90" t="s">
        <v>77</v>
      </c>
      <c r="D6" s="82">
        <v>1065</v>
      </c>
      <c r="E6" s="24">
        <v>4</v>
      </c>
      <c r="F6" s="17">
        <f t="shared" si="0"/>
        <v>17.48</v>
      </c>
    </row>
    <row r="7" spans="1:6" ht="15.75">
      <c r="A7" s="71">
        <v>159</v>
      </c>
      <c r="B7" s="87" t="s">
        <v>78</v>
      </c>
      <c r="C7" s="88" t="s">
        <v>79</v>
      </c>
      <c r="D7" s="82">
        <v>1050</v>
      </c>
      <c r="E7" s="24">
        <v>5</v>
      </c>
      <c r="F7" s="17">
        <f t="shared" si="0"/>
        <v>14.53</v>
      </c>
    </row>
    <row r="8" spans="1:6" ht="15.75">
      <c r="A8" s="71">
        <v>5</v>
      </c>
      <c r="B8" s="87" t="s">
        <v>80</v>
      </c>
      <c r="C8" s="88" t="s">
        <v>81</v>
      </c>
      <c r="D8" s="82">
        <v>1020</v>
      </c>
      <c r="E8" s="24">
        <v>6</v>
      </c>
      <c r="F8" s="17">
        <f t="shared" si="0"/>
        <v>11.85</v>
      </c>
    </row>
    <row r="9" spans="1:6" ht="15.75">
      <c r="A9" s="71">
        <v>9</v>
      </c>
      <c r="B9" s="87" t="s">
        <v>12</v>
      </c>
      <c r="C9" s="88" t="s">
        <v>13</v>
      </c>
      <c r="D9" s="82">
        <v>990</v>
      </c>
      <c r="E9" s="24">
        <v>7</v>
      </c>
      <c r="F9" s="17">
        <f t="shared" si="0"/>
        <v>9.4</v>
      </c>
    </row>
    <row r="10" spans="1:6" ht="15.75">
      <c r="A10" s="72">
        <v>25</v>
      </c>
      <c r="B10" s="89" t="s">
        <v>82</v>
      </c>
      <c r="C10" s="90" t="s">
        <v>60</v>
      </c>
      <c r="D10" s="82">
        <v>940</v>
      </c>
      <c r="E10" s="24">
        <v>8</v>
      </c>
      <c r="F10" s="17">
        <f t="shared" si="0"/>
        <v>7.11</v>
      </c>
    </row>
    <row r="11" spans="1:6" ht="15.75">
      <c r="A11" s="72">
        <v>31</v>
      </c>
      <c r="B11" s="89" t="s">
        <v>83</v>
      </c>
      <c r="C11" s="91" t="s">
        <v>84</v>
      </c>
      <c r="D11" s="82">
        <v>920</v>
      </c>
      <c r="E11" s="24">
        <v>9</v>
      </c>
      <c r="F11" s="17">
        <f t="shared" si="0"/>
        <v>4.96</v>
      </c>
    </row>
    <row r="12" spans="1:6" ht="15.75">
      <c r="A12" s="72">
        <v>468</v>
      </c>
      <c r="B12" s="89" t="s">
        <v>24</v>
      </c>
      <c r="C12" s="90" t="s">
        <v>25</v>
      </c>
      <c r="D12" s="82">
        <v>755</v>
      </c>
      <c r="E12" s="24">
        <v>10</v>
      </c>
      <c r="F12" s="17">
        <f t="shared" si="0"/>
        <v>2.93</v>
      </c>
    </row>
    <row r="13" spans="1:6" ht="16.5" thickBot="1">
      <c r="A13" s="94">
        <v>2</v>
      </c>
      <c r="B13" s="92" t="s">
        <v>37</v>
      </c>
      <c r="C13" s="93" t="s">
        <v>85</v>
      </c>
      <c r="D13" s="83">
        <v>255</v>
      </c>
      <c r="E13" s="25">
        <v>11</v>
      </c>
      <c r="F13" s="84">
        <f t="shared" si="0"/>
        <v>1</v>
      </c>
    </row>
    <row r="15" spans="1:6" ht="19.5" thickBot="1">
      <c r="B15" s="26" t="s">
        <v>57</v>
      </c>
    </row>
    <row r="16" spans="1:6" ht="15.75" thickBot="1">
      <c r="A16" s="44" t="s">
        <v>42</v>
      </c>
      <c r="B16" s="45" t="s">
        <v>43</v>
      </c>
      <c r="C16" s="46" t="s">
        <v>44</v>
      </c>
      <c r="D16" s="80" t="s">
        <v>45</v>
      </c>
      <c r="E16" s="63" t="s">
        <v>46</v>
      </c>
      <c r="F16" s="64" t="s">
        <v>47</v>
      </c>
    </row>
    <row r="17" spans="1:6" ht="15.75">
      <c r="A17" s="73">
        <v>547</v>
      </c>
      <c r="B17" s="76" t="s">
        <v>48</v>
      </c>
      <c r="C17" s="76" t="s">
        <v>49</v>
      </c>
      <c r="D17" s="36">
        <v>1080</v>
      </c>
      <c r="E17" s="67">
        <v>1</v>
      </c>
      <c r="F17" s="69">
        <f>ROUND(((30-((30-1)/((SQRT(4))-1))*(SQRT(E17)-1))),2)</f>
        <v>30</v>
      </c>
    </row>
    <row r="18" spans="1:6" ht="15.75">
      <c r="A18" s="74">
        <v>42</v>
      </c>
      <c r="B18" s="77" t="s">
        <v>86</v>
      </c>
      <c r="C18" s="77" t="s">
        <v>67</v>
      </c>
      <c r="D18" s="39">
        <v>950</v>
      </c>
      <c r="E18" s="24">
        <v>2</v>
      </c>
      <c r="F18" s="18">
        <f t="shared" ref="F18:F20" si="1">ROUND(((30-((30-1)/((SQRT(4))-1))*(SQRT(E18)-1))),2)</f>
        <v>17.989999999999998</v>
      </c>
    </row>
    <row r="19" spans="1:6" ht="15.75">
      <c r="A19" s="73">
        <v>3</v>
      </c>
      <c r="B19" s="76" t="s">
        <v>87</v>
      </c>
      <c r="C19" s="76" t="s">
        <v>88</v>
      </c>
      <c r="D19" s="39">
        <v>950</v>
      </c>
      <c r="E19" s="24">
        <v>3</v>
      </c>
      <c r="F19" s="18">
        <f t="shared" si="1"/>
        <v>8.77</v>
      </c>
    </row>
    <row r="20" spans="1:6" ht="16.5" thickBot="1">
      <c r="A20" s="75">
        <v>874</v>
      </c>
      <c r="B20" s="78" t="s">
        <v>69</v>
      </c>
      <c r="C20" s="79" t="s">
        <v>89</v>
      </c>
      <c r="D20" s="41">
        <v>790</v>
      </c>
      <c r="E20" s="25">
        <v>4</v>
      </c>
      <c r="F20" s="19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20" sqref="C20:C21"/>
    </sheetView>
  </sheetViews>
  <sheetFormatPr defaultRowHeight="15"/>
  <cols>
    <col min="2" max="2" width="27.28515625" customWidth="1"/>
    <col min="3" max="3" width="33.140625" customWidth="1"/>
    <col min="6" max="6" width="8.42578125" customWidth="1"/>
  </cols>
  <sheetData>
    <row r="1" spans="1:6" ht="19.5" thickBot="1">
      <c r="B1" s="26" t="s">
        <v>56</v>
      </c>
    </row>
    <row r="2" spans="1:6" ht="15.75" thickBot="1">
      <c r="A2" s="44" t="s">
        <v>42</v>
      </c>
      <c r="B2" s="45" t="s">
        <v>43</v>
      </c>
      <c r="C2" s="46" t="s">
        <v>44</v>
      </c>
      <c r="D2" s="47" t="s">
        <v>45</v>
      </c>
      <c r="E2" s="48" t="s">
        <v>46</v>
      </c>
      <c r="F2" s="49" t="s">
        <v>47</v>
      </c>
    </row>
    <row r="3" spans="1:6" ht="15.75">
      <c r="A3" s="96">
        <v>173</v>
      </c>
      <c r="B3" s="97" t="s">
        <v>4</v>
      </c>
      <c r="C3" s="98" t="s">
        <v>5</v>
      </c>
      <c r="D3" s="20">
        <v>1340</v>
      </c>
      <c r="E3" s="23">
        <v>1</v>
      </c>
      <c r="F3" s="17">
        <f>ROUND(((30-((30-1)/((SQRT(14))-1))*(SQRT(E3)-1))),2)</f>
        <v>30</v>
      </c>
    </row>
    <row r="4" spans="1:6" ht="15.75">
      <c r="A4" s="96" t="s">
        <v>11</v>
      </c>
      <c r="B4" s="97" t="s">
        <v>12</v>
      </c>
      <c r="C4" s="98" t="s">
        <v>13</v>
      </c>
      <c r="D4" s="21">
        <v>1165</v>
      </c>
      <c r="E4" s="24">
        <v>2</v>
      </c>
      <c r="F4" s="17">
        <f t="shared" ref="F4:F16" si="0">ROUND(((30-((30-1)/((SQRT(14))-1))*(SQRT(E4)-1))),2)</f>
        <v>25.62</v>
      </c>
    </row>
    <row r="5" spans="1:6" ht="15.75">
      <c r="A5" s="96" t="s">
        <v>18</v>
      </c>
      <c r="B5" s="97" t="s">
        <v>19</v>
      </c>
      <c r="C5" s="98" t="s">
        <v>20</v>
      </c>
      <c r="D5" s="21">
        <v>1095</v>
      </c>
      <c r="E5" s="24">
        <v>3</v>
      </c>
      <c r="F5" s="17">
        <f t="shared" si="0"/>
        <v>22.26</v>
      </c>
    </row>
    <row r="6" spans="1:6" ht="15.75">
      <c r="A6" s="96" t="s">
        <v>90</v>
      </c>
      <c r="B6" s="97" t="s">
        <v>91</v>
      </c>
      <c r="C6" s="98" t="s">
        <v>92</v>
      </c>
      <c r="D6" s="21">
        <v>1010</v>
      </c>
      <c r="E6" s="24">
        <v>4</v>
      </c>
      <c r="F6" s="17">
        <f t="shared" si="0"/>
        <v>19.420000000000002</v>
      </c>
    </row>
    <row r="7" spans="1:6" ht="15.75">
      <c r="A7" s="96">
        <v>159</v>
      </c>
      <c r="B7" s="97" t="s">
        <v>78</v>
      </c>
      <c r="C7" s="98" t="s">
        <v>79</v>
      </c>
      <c r="D7" s="21">
        <v>910</v>
      </c>
      <c r="E7" s="24">
        <v>5</v>
      </c>
      <c r="F7" s="17">
        <f t="shared" si="0"/>
        <v>16.93</v>
      </c>
    </row>
    <row r="8" spans="1:6" ht="15.75">
      <c r="A8" s="96" t="s">
        <v>93</v>
      </c>
      <c r="B8" s="97" t="s">
        <v>94</v>
      </c>
      <c r="C8" s="98" t="s">
        <v>95</v>
      </c>
      <c r="D8" s="21">
        <v>745</v>
      </c>
      <c r="E8" s="24">
        <v>6</v>
      </c>
      <c r="F8" s="17">
        <f t="shared" si="0"/>
        <v>14.67</v>
      </c>
    </row>
    <row r="9" spans="1:6" ht="15.75">
      <c r="A9" s="96">
        <v>864</v>
      </c>
      <c r="B9" s="97" t="s">
        <v>96</v>
      </c>
      <c r="C9" s="98" t="s">
        <v>97</v>
      </c>
      <c r="D9" s="21">
        <v>710</v>
      </c>
      <c r="E9" s="24">
        <v>7</v>
      </c>
      <c r="F9" s="17">
        <f t="shared" si="0"/>
        <v>12.59</v>
      </c>
    </row>
    <row r="10" spans="1:6" ht="15.75">
      <c r="A10" s="96" t="s">
        <v>39</v>
      </c>
      <c r="B10" s="97" t="s">
        <v>40</v>
      </c>
      <c r="C10" s="98" t="s">
        <v>98</v>
      </c>
      <c r="D10" s="21">
        <v>620</v>
      </c>
      <c r="E10" s="24">
        <v>8</v>
      </c>
      <c r="F10" s="17">
        <f t="shared" si="0"/>
        <v>10.66</v>
      </c>
    </row>
    <row r="11" spans="1:6" ht="15.75">
      <c r="A11" s="96" t="s">
        <v>34</v>
      </c>
      <c r="B11" s="97" t="s">
        <v>99</v>
      </c>
      <c r="C11" s="98" t="s">
        <v>100</v>
      </c>
      <c r="D11" s="21">
        <v>605</v>
      </c>
      <c r="E11" s="24">
        <v>9</v>
      </c>
      <c r="F11" s="17">
        <f t="shared" si="0"/>
        <v>8.84</v>
      </c>
    </row>
    <row r="12" spans="1:6" ht="15.75">
      <c r="A12" s="96" t="s">
        <v>21</v>
      </c>
      <c r="B12" s="97" t="s">
        <v>101</v>
      </c>
      <c r="C12" s="98" t="s">
        <v>102</v>
      </c>
      <c r="D12" s="21">
        <v>530</v>
      </c>
      <c r="E12" s="24">
        <v>10</v>
      </c>
      <c r="F12" s="17">
        <f t="shared" si="0"/>
        <v>7.13</v>
      </c>
    </row>
    <row r="13" spans="1:6" ht="15.75">
      <c r="A13" s="96" t="s">
        <v>103</v>
      </c>
      <c r="B13" s="97" t="s">
        <v>54</v>
      </c>
      <c r="C13" s="98" t="s">
        <v>104</v>
      </c>
      <c r="D13" s="21">
        <v>515</v>
      </c>
      <c r="E13" s="24">
        <v>11</v>
      </c>
      <c r="F13" s="17">
        <f t="shared" si="0"/>
        <v>5.5</v>
      </c>
    </row>
    <row r="14" spans="1:6" ht="15.75">
      <c r="A14" s="96">
        <v>703</v>
      </c>
      <c r="B14" s="97" t="s">
        <v>105</v>
      </c>
      <c r="C14" s="98" t="s">
        <v>106</v>
      </c>
      <c r="D14" s="21">
        <v>515</v>
      </c>
      <c r="E14" s="24">
        <v>12</v>
      </c>
      <c r="F14" s="17">
        <f t="shared" si="0"/>
        <v>3.94</v>
      </c>
    </row>
    <row r="15" spans="1:6" ht="15.75">
      <c r="A15" s="96">
        <v>279</v>
      </c>
      <c r="B15" s="97" t="s">
        <v>107</v>
      </c>
      <c r="C15" s="98" t="s">
        <v>108</v>
      </c>
      <c r="D15" s="21">
        <v>325</v>
      </c>
      <c r="E15" s="24">
        <v>13</v>
      </c>
      <c r="F15" s="17">
        <f t="shared" si="0"/>
        <v>2.44</v>
      </c>
    </row>
    <row r="16" spans="1:6" ht="16.5" thickBot="1">
      <c r="A16" s="101" t="s">
        <v>109</v>
      </c>
      <c r="B16" s="102" t="s">
        <v>110</v>
      </c>
      <c r="C16" s="103" t="s">
        <v>111</v>
      </c>
      <c r="D16" s="22">
        <v>240</v>
      </c>
      <c r="E16" s="25">
        <v>14</v>
      </c>
      <c r="F16" s="84">
        <f t="shared" si="0"/>
        <v>1</v>
      </c>
    </row>
    <row r="18" spans="1:6" ht="19.5" thickBot="1">
      <c r="B18" s="26" t="s">
        <v>57</v>
      </c>
    </row>
    <row r="19" spans="1:6" ht="15.75" thickBot="1">
      <c r="A19" s="44" t="s">
        <v>42</v>
      </c>
      <c r="B19" s="45" t="s">
        <v>43</v>
      </c>
      <c r="C19" s="46" t="s">
        <v>44</v>
      </c>
      <c r="D19" s="62" t="s">
        <v>45</v>
      </c>
      <c r="E19" s="63" t="s">
        <v>46</v>
      </c>
      <c r="F19" s="64" t="s">
        <v>47</v>
      </c>
    </row>
    <row r="20" spans="1:6" ht="15.75">
      <c r="A20" s="99" t="s">
        <v>112</v>
      </c>
      <c r="B20" s="100" t="s">
        <v>2</v>
      </c>
      <c r="C20" s="100" t="s">
        <v>3</v>
      </c>
      <c r="D20" s="36">
        <v>835</v>
      </c>
      <c r="E20" s="67">
        <v>1</v>
      </c>
      <c r="F20" s="69">
        <f>ROUND(((30-((30-1)/((SQRT(2))-1))*(SQRT(E20)-1))),2)</f>
        <v>30</v>
      </c>
    </row>
    <row r="21" spans="1:6" ht="16.5" thickBot="1">
      <c r="A21" s="101" t="s">
        <v>113</v>
      </c>
      <c r="B21" s="102" t="s">
        <v>114</v>
      </c>
      <c r="C21" s="102" t="s">
        <v>115</v>
      </c>
      <c r="D21" s="41">
        <v>675</v>
      </c>
      <c r="E21" s="25">
        <v>2</v>
      </c>
      <c r="F21" s="19">
        <f>ROUND(((30-((30-1)/((SQRT(2))-1))*(SQRT(E21)-1))),2)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F17" sqref="F17:F19"/>
    </sheetView>
  </sheetViews>
  <sheetFormatPr defaultRowHeight="15"/>
  <cols>
    <col min="2" max="2" width="27.28515625" customWidth="1"/>
    <col min="3" max="3" width="33.140625" customWidth="1"/>
    <col min="6" max="6" width="8.42578125" customWidth="1"/>
  </cols>
  <sheetData>
    <row r="1" spans="1:6" ht="19.5" thickBot="1">
      <c r="B1" s="26" t="s">
        <v>56</v>
      </c>
    </row>
    <row r="2" spans="1:6" ht="15.75" thickBot="1">
      <c r="A2" s="44" t="s">
        <v>42</v>
      </c>
      <c r="B2" s="45" t="s">
        <v>43</v>
      </c>
      <c r="C2" s="46" t="s">
        <v>44</v>
      </c>
      <c r="D2" s="47" t="s">
        <v>45</v>
      </c>
      <c r="E2" s="48" t="s">
        <v>46</v>
      </c>
      <c r="F2" s="49" t="s">
        <v>47</v>
      </c>
    </row>
    <row r="3" spans="1:6" ht="17.25">
      <c r="A3" s="1" t="s">
        <v>112</v>
      </c>
      <c r="B3" s="105" t="s">
        <v>116</v>
      </c>
      <c r="C3" s="106" t="s">
        <v>117</v>
      </c>
      <c r="D3" s="104">
        <v>1285</v>
      </c>
      <c r="E3" s="67">
        <v>1</v>
      </c>
      <c r="F3" s="69">
        <f>ROUND(((30-((30-1)/((SQRT(11))-1))*(SQRT(E3)-1))),2)</f>
        <v>30</v>
      </c>
    </row>
    <row r="4" spans="1:6" ht="17.25">
      <c r="A4" s="3" t="s">
        <v>118</v>
      </c>
      <c r="B4" s="107" t="s">
        <v>4</v>
      </c>
      <c r="C4" s="108" t="s">
        <v>5</v>
      </c>
      <c r="D4" s="21">
        <v>1285</v>
      </c>
      <c r="E4" s="24">
        <v>2</v>
      </c>
      <c r="F4" s="17">
        <f t="shared" ref="F4:F13" si="0">ROUND(((30-((30-1)/((SQRT(11))-1))*(SQRT(E4)-1))),2)</f>
        <v>24.81</v>
      </c>
    </row>
    <row r="5" spans="1:6" ht="17.25">
      <c r="A5" s="3" t="s">
        <v>21</v>
      </c>
      <c r="B5" s="107" t="s">
        <v>101</v>
      </c>
      <c r="C5" s="108" t="s">
        <v>114</v>
      </c>
      <c r="D5" s="21">
        <v>1100</v>
      </c>
      <c r="E5" s="24">
        <v>3</v>
      </c>
      <c r="F5" s="17">
        <f t="shared" si="0"/>
        <v>20.84</v>
      </c>
    </row>
    <row r="6" spans="1:6" ht="17.25">
      <c r="A6" s="3" t="s">
        <v>18</v>
      </c>
      <c r="B6" s="107" t="s">
        <v>119</v>
      </c>
      <c r="C6" s="108" t="s">
        <v>20</v>
      </c>
      <c r="D6" s="21">
        <v>1055</v>
      </c>
      <c r="E6" s="24">
        <v>4</v>
      </c>
      <c r="F6" s="17">
        <f t="shared" si="0"/>
        <v>17.48</v>
      </c>
    </row>
    <row r="7" spans="1:6" ht="17.25">
      <c r="A7" s="3" t="s">
        <v>93</v>
      </c>
      <c r="B7" s="107" t="s">
        <v>120</v>
      </c>
      <c r="C7" s="108" t="s">
        <v>121</v>
      </c>
      <c r="D7" s="21">
        <v>1040</v>
      </c>
      <c r="E7" s="24">
        <v>5</v>
      </c>
      <c r="F7" s="17">
        <f t="shared" si="0"/>
        <v>14.53</v>
      </c>
    </row>
    <row r="8" spans="1:6" ht="17.25">
      <c r="A8" s="3" t="s">
        <v>62</v>
      </c>
      <c r="B8" s="107" t="s">
        <v>122</v>
      </c>
      <c r="C8" s="108" t="s">
        <v>123</v>
      </c>
      <c r="D8" s="21">
        <v>960</v>
      </c>
      <c r="E8" s="24">
        <v>6</v>
      </c>
      <c r="F8" s="17">
        <f t="shared" si="0"/>
        <v>11.85</v>
      </c>
    </row>
    <row r="9" spans="1:6" ht="17.25">
      <c r="A9" s="3" t="s">
        <v>73</v>
      </c>
      <c r="B9" s="107" t="s">
        <v>124</v>
      </c>
      <c r="C9" s="108" t="s">
        <v>104</v>
      </c>
      <c r="D9" s="21">
        <v>930</v>
      </c>
      <c r="E9" s="24">
        <v>7</v>
      </c>
      <c r="F9" s="17">
        <f t="shared" si="0"/>
        <v>9.4</v>
      </c>
    </row>
    <row r="10" spans="1:6" ht="17.25">
      <c r="A10" s="3" t="s">
        <v>39</v>
      </c>
      <c r="B10" s="107" t="s">
        <v>125</v>
      </c>
      <c r="C10" s="108" t="s">
        <v>126</v>
      </c>
      <c r="D10" s="21">
        <v>895</v>
      </c>
      <c r="E10" s="24">
        <v>8</v>
      </c>
      <c r="F10" s="17">
        <f t="shared" si="0"/>
        <v>7.11</v>
      </c>
    </row>
    <row r="11" spans="1:6" ht="17.25">
      <c r="A11" s="3" t="s">
        <v>127</v>
      </c>
      <c r="B11" s="107" t="s">
        <v>96</v>
      </c>
      <c r="C11" s="108" t="s">
        <v>97</v>
      </c>
      <c r="D11" s="21">
        <v>635</v>
      </c>
      <c r="E11" s="24">
        <v>9</v>
      </c>
      <c r="F11" s="17">
        <f t="shared" si="0"/>
        <v>4.96</v>
      </c>
    </row>
    <row r="12" spans="1:6" ht="17.25">
      <c r="A12" s="3" t="s">
        <v>128</v>
      </c>
      <c r="B12" s="107" t="s">
        <v>129</v>
      </c>
      <c r="C12" s="108" t="s">
        <v>130</v>
      </c>
      <c r="D12" s="21">
        <v>570</v>
      </c>
      <c r="E12" s="24">
        <v>10</v>
      </c>
      <c r="F12" s="17">
        <f t="shared" si="0"/>
        <v>2.93</v>
      </c>
    </row>
    <row r="13" spans="1:6" ht="18" thickBot="1">
      <c r="A13" s="5" t="s">
        <v>131</v>
      </c>
      <c r="B13" s="109" t="s">
        <v>132</v>
      </c>
      <c r="C13" s="110" t="s">
        <v>133</v>
      </c>
      <c r="D13" s="22">
        <v>470</v>
      </c>
      <c r="E13" s="25">
        <v>11</v>
      </c>
      <c r="F13" s="84">
        <f t="shared" si="0"/>
        <v>1</v>
      </c>
    </row>
    <row r="15" spans="1:6" ht="19.5" thickBot="1">
      <c r="B15" s="26" t="s">
        <v>57</v>
      </c>
    </row>
    <row r="16" spans="1:6" ht="15.75" thickBot="1">
      <c r="A16" s="44" t="s">
        <v>42</v>
      </c>
      <c r="B16" s="45" t="s">
        <v>43</v>
      </c>
      <c r="C16" s="46" t="s">
        <v>44</v>
      </c>
      <c r="D16" s="62" t="s">
        <v>45</v>
      </c>
      <c r="E16" s="63" t="s">
        <v>46</v>
      </c>
      <c r="F16" s="64" t="s">
        <v>47</v>
      </c>
    </row>
    <row r="17" spans="1:6" ht="17.25">
      <c r="A17" s="1" t="s">
        <v>63</v>
      </c>
      <c r="B17" s="105" t="s">
        <v>64</v>
      </c>
      <c r="C17" s="106" t="s">
        <v>49</v>
      </c>
      <c r="D17" s="36">
        <v>1285</v>
      </c>
      <c r="E17" s="67">
        <v>1</v>
      </c>
      <c r="F17" s="69">
        <f>ROUND(((30-((30-1)/((SQRT(3))-1))*(SQRT(E17)-1))),2)</f>
        <v>30</v>
      </c>
    </row>
    <row r="18" spans="1:6" ht="17.25">
      <c r="A18" s="3" t="s">
        <v>103</v>
      </c>
      <c r="B18" s="107" t="s">
        <v>134</v>
      </c>
      <c r="C18" s="108" t="s">
        <v>135</v>
      </c>
      <c r="D18" s="39">
        <v>1285</v>
      </c>
      <c r="E18" s="24">
        <v>2</v>
      </c>
      <c r="F18" s="18">
        <f t="shared" ref="F18:F19" si="1">ROUND(((30-((30-1)/((SQRT(3))-1))*(SQRT(E18)-1))),2)</f>
        <v>13.59</v>
      </c>
    </row>
    <row r="19" spans="1:6" ht="18" thickBot="1">
      <c r="A19" s="5" t="s">
        <v>136</v>
      </c>
      <c r="B19" s="109" t="s">
        <v>50</v>
      </c>
      <c r="C19" s="110" t="s">
        <v>51</v>
      </c>
      <c r="D19" s="41">
        <v>1270</v>
      </c>
      <c r="E19" s="25">
        <v>3</v>
      </c>
      <c r="F19" s="19">
        <f t="shared" si="1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topLeftCell="A28" workbookViewId="0">
      <selection activeCell="A38" sqref="A38:I40"/>
    </sheetView>
  </sheetViews>
  <sheetFormatPr defaultRowHeight="15"/>
  <cols>
    <col min="1" max="1" width="9.42578125" customWidth="1"/>
    <col min="2" max="2" width="33" customWidth="1"/>
    <col min="3" max="3" width="7.7109375" style="9" bestFit="1" customWidth="1"/>
    <col min="4" max="8" width="9.140625" style="9"/>
    <col min="9" max="9" width="9.140625" style="9" customWidth="1"/>
  </cols>
  <sheetData>
    <row r="1" spans="1:9" s="7" customFormat="1" ht="19.5" customHeight="1" thickBot="1">
      <c r="A1" s="111" t="s">
        <v>137</v>
      </c>
      <c r="B1" s="112"/>
      <c r="C1" s="9"/>
      <c r="D1" s="9"/>
      <c r="E1" s="9"/>
      <c r="F1" s="9"/>
      <c r="G1" s="9"/>
      <c r="H1" s="9"/>
      <c r="I1" s="9"/>
    </row>
    <row r="2" spans="1:9" s="119" customFormat="1" ht="15.75" thickBot="1">
      <c r="A2" s="143" t="s">
        <v>138</v>
      </c>
      <c r="B2" s="144" t="s">
        <v>139</v>
      </c>
      <c r="C2" s="136" t="s">
        <v>141</v>
      </c>
      <c r="D2" s="131" t="s">
        <v>142</v>
      </c>
      <c r="E2" s="131" t="s">
        <v>143</v>
      </c>
      <c r="F2" s="131" t="s">
        <v>144</v>
      </c>
      <c r="G2" s="131" t="s">
        <v>145</v>
      </c>
      <c r="H2" s="137" t="s">
        <v>146</v>
      </c>
      <c r="I2" s="132" t="s">
        <v>46</v>
      </c>
    </row>
    <row r="3" spans="1:9" ht="17.25">
      <c r="A3" s="195">
        <v>173</v>
      </c>
      <c r="B3" s="176" t="s">
        <v>4</v>
      </c>
      <c r="C3" s="196">
        <v>23.2</v>
      </c>
      <c r="D3" s="37">
        <v>25.62</v>
      </c>
      <c r="E3" s="37">
        <v>30</v>
      </c>
      <c r="F3" s="37">
        <v>30</v>
      </c>
      <c r="G3" s="67">
        <v>24.81</v>
      </c>
      <c r="H3" s="146">
        <f>SUM(C3:G3)-C3</f>
        <v>110.42999999999999</v>
      </c>
      <c r="I3" s="153">
        <v>1</v>
      </c>
    </row>
    <row r="4" spans="1:9" ht="17.25">
      <c r="A4" s="148" t="s">
        <v>18</v>
      </c>
      <c r="B4" s="145" t="s">
        <v>119</v>
      </c>
      <c r="C4" s="152">
        <v>11.43</v>
      </c>
      <c r="D4" s="12">
        <v>19.420000000000002</v>
      </c>
      <c r="E4" s="12">
        <v>20.84</v>
      </c>
      <c r="F4" s="12">
        <v>22.26</v>
      </c>
      <c r="G4" s="24">
        <v>17.48</v>
      </c>
      <c r="H4" s="122">
        <f>SUM(C4:G4)-C4</f>
        <v>80</v>
      </c>
      <c r="I4" s="154">
        <v>2</v>
      </c>
    </row>
    <row r="5" spans="1:9" ht="18" thickBot="1">
      <c r="A5" s="149" t="s">
        <v>112</v>
      </c>
      <c r="B5" s="150" t="s">
        <v>116</v>
      </c>
      <c r="C5" s="197">
        <v>26.15</v>
      </c>
      <c r="D5" s="42">
        <v>22.26</v>
      </c>
      <c r="E5" s="42"/>
      <c r="F5" s="42"/>
      <c r="G5" s="25">
        <v>30</v>
      </c>
      <c r="H5" s="125">
        <f>SUM(C5:G5)</f>
        <v>78.41</v>
      </c>
      <c r="I5" s="198">
        <v>3</v>
      </c>
    </row>
    <row r="6" spans="1:9" ht="17.25">
      <c r="A6" s="169" t="s">
        <v>8</v>
      </c>
      <c r="B6" s="161" t="s">
        <v>9</v>
      </c>
      <c r="C6" s="134">
        <v>18.52</v>
      </c>
      <c r="D6" s="120">
        <v>16.93</v>
      </c>
      <c r="E6" s="120">
        <v>24.81</v>
      </c>
      <c r="F6" s="134"/>
      <c r="G6" s="135"/>
      <c r="H6" s="121">
        <f>SUM(C6:G6)</f>
        <v>60.260000000000005</v>
      </c>
      <c r="I6" s="194">
        <v>4</v>
      </c>
    </row>
    <row r="7" spans="1:9" ht="17.25">
      <c r="A7" s="148">
        <v>399</v>
      </c>
      <c r="B7" s="145" t="s">
        <v>0</v>
      </c>
      <c r="C7" s="138">
        <v>30</v>
      </c>
      <c r="D7" s="12">
        <v>30</v>
      </c>
      <c r="E7" s="65"/>
      <c r="F7" s="65"/>
      <c r="G7" s="123"/>
      <c r="H7" s="122">
        <f>SUM(C7:G7)</f>
        <v>60</v>
      </c>
      <c r="I7" s="155">
        <v>5</v>
      </c>
    </row>
    <row r="8" spans="1:9" ht="17.25">
      <c r="A8" s="148" t="s">
        <v>11</v>
      </c>
      <c r="B8" s="145" t="s">
        <v>12</v>
      </c>
      <c r="C8" s="65">
        <v>16.54</v>
      </c>
      <c r="D8" s="12">
        <v>5.5</v>
      </c>
      <c r="E8" s="12">
        <v>9.4</v>
      </c>
      <c r="F8" s="12">
        <v>25.62</v>
      </c>
      <c r="G8" s="123"/>
      <c r="H8" s="122">
        <f>SUM(C8:G8)</f>
        <v>57.06</v>
      </c>
      <c r="I8" s="155">
        <v>6</v>
      </c>
    </row>
    <row r="9" spans="1:9" ht="17.25">
      <c r="A9" s="148">
        <v>222</v>
      </c>
      <c r="B9" s="145" t="s">
        <v>6</v>
      </c>
      <c r="C9" s="138">
        <v>20.71</v>
      </c>
      <c r="D9" s="12">
        <v>12.59</v>
      </c>
      <c r="E9" s="65"/>
      <c r="F9" s="65"/>
      <c r="G9" s="123"/>
      <c r="H9" s="122">
        <f>SUM(C9:G9)</f>
        <v>33.299999999999997</v>
      </c>
      <c r="I9" s="155">
        <v>7</v>
      </c>
    </row>
    <row r="10" spans="1:9" ht="17.25">
      <c r="A10" s="148">
        <v>159</v>
      </c>
      <c r="B10" s="145" t="s">
        <v>78</v>
      </c>
      <c r="C10" s="12"/>
      <c r="D10" s="12"/>
      <c r="E10" s="12">
        <v>14.53</v>
      </c>
      <c r="F10" s="12">
        <v>16.93</v>
      </c>
      <c r="G10" s="24"/>
      <c r="H10" s="122">
        <f>SUM(C10:G10)</f>
        <v>31.46</v>
      </c>
      <c r="I10" s="155">
        <v>8</v>
      </c>
    </row>
    <row r="11" spans="1:9" ht="17.25">
      <c r="A11" s="148">
        <v>497</v>
      </c>
      <c r="B11" s="145" t="s">
        <v>14</v>
      </c>
      <c r="C11" s="138">
        <v>14.72</v>
      </c>
      <c r="D11" s="12">
        <v>14.67</v>
      </c>
      <c r="E11" s="65"/>
      <c r="F11" s="65"/>
      <c r="G11" s="123"/>
      <c r="H11" s="122">
        <f>SUM(C11:G11)</f>
        <v>29.39</v>
      </c>
      <c r="I11" s="156">
        <v>9</v>
      </c>
    </row>
    <row r="12" spans="1:9" ht="17.25">
      <c r="A12" s="148" t="s">
        <v>93</v>
      </c>
      <c r="B12" s="147" t="s">
        <v>94</v>
      </c>
      <c r="C12" s="12"/>
      <c r="D12" s="12"/>
      <c r="E12" s="12"/>
      <c r="F12" s="12">
        <v>14.67</v>
      </c>
      <c r="G12" s="24">
        <v>14.53</v>
      </c>
      <c r="H12" s="122">
        <f>SUM(C12:G12)</f>
        <v>29.2</v>
      </c>
      <c r="I12" s="156">
        <v>10</v>
      </c>
    </row>
    <row r="13" spans="1:9" ht="17.25">
      <c r="A13" s="148" t="s">
        <v>21</v>
      </c>
      <c r="B13" s="147" t="s">
        <v>101</v>
      </c>
      <c r="C13" s="12"/>
      <c r="D13" s="12"/>
      <c r="E13" s="12"/>
      <c r="F13" s="12">
        <v>7.13</v>
      </c>
      <c r="G13" s="24">
        <v>20.84</v>
      </c>
      <c r="H13" s="122">
        <f>SUM(C13:G13)</f>
        <v>27.97</v>
      </c>
      <c r="I13" s="156">
        <v>11</v>
      </c>
    </row>
    <row r="14" spans="1:9" ht="17.25">
      <c r="A14" s="148">
        <v>468</v>
      </c>
      <c r="B14" s="145" t="s">
        <v>24</v>
      </c>
      <c r="C14" s="65">
        <v>8.49</v>
      </c>
      <c r="D14" s="12">
        <v>8.84</v>
      </c>
      <c r="E14" s="12">
        <v>2.93</v>
      </c>
      <c r="F14" s="65"/>
      <c r="G14" s="139"/>
      <c r="H14" s="122">
        <f>SUM(C14:G14)</f>
        <v>20.259999999999998</v>
      </c>
      <c r="I14" s="156">
        <v>12</v>
      </c>
    </row>
    <row r="15" spans="1:9" ht="17.25">
      <c r="A15" s="148" t="s">
        <v>39</v>
      </c>
      <c r="B15" s="145" t="s">
        <v>125</v>
      </c>
      <c r="C15" s="12">
        <v>1</v>
      </c>
      <c r="D15" s="12">
        <v>1</v>
      </c>
      <c r="E15" s="12"/>
      <c r="F15" s="12">
        <v>10.66</v>
      </c>
      <c r="G15" s="24">
        <v>7.11</v>
      </c>
      <c r="H15" s="122">
        <f>SUM(C15:G15)</f>
        <v>19.77</v>
      </c>
      <c r="I15" s="156">
        <v>13</v>
      </c>
    </row>
    <row r="16" spans="1:9" ht="17.25">
      <c r="A16" s="148" t="s">
        <v>90</v>
      </c>
      <c r="B16" s="147" t="s">
        <v>91</v>
      </c>
      <c r="C16" s="12"/>
      <c r="D16" s="12"/>
      <c r="E16" s="12"/>
      <c r="F16" s="12">
        <v>19.420000000000002</v>
      </c>
      <c r="G16" s="24"/>
      <c r="H16" s="122">
        <f>SUM(C16:G16)</f>
        <v>19.420000000000002</v>
      </c>
      <c r="I16" s="156">
        <v>14</v>
      </c>
    </row>
    <row r="17" spans="1:9" ht="17.25">
      <c r="A17" s="148">
        <v>864</v>
      </c>
      <c r="B17" s="147" t="s">
        <v>96</v>
      </c>
      <c r="C17" s="12"/>
      <c r="D17" s="12"/>
      <c r="E17" s="12"/>
      <c r="F17" s="12">
        <v>12.59</v>
      </c>
      <c r="G17" s="24">
        <v>4.96</v>
      </c>
      <c r="H17" s="122">
        <f>SUM(C17:G17)</f>
        <v>17.55</v>
      </c>
      <c r="I17" s="156">
        <v>15</v>
      </c>
    </row>
    <row r="18" spans="1:9" ht="17.25">
      <c r="A18" s="148" t="s">
        <v>26</v>
      </c>
      <c r="B18" s="145" t="s">
        <v>76</v>
      </c>
      <c r="C18" s="12"/>
      <c r="D18" s="12"/>
      <c r="E18" s="12">
        <v>17.48</v>
      </c>
      <c r="F18" s="12"/>
      <c r="G18" s="24"/>
      <c r="H18" s="122">
        <f>SUM(C18:G18)</f>
        <v>17.48</v>
      </c>
      <c r="I18" s="156">
        <v>16</v>
      </c>
    </row>
    <row r="19" spans="1:9" ht="17.25">
      <c r="A19" s="148" t="s">
        <v>73</v>
      </c>
      <c r="B19" s="145" t="s">
        <v>124</v>
      </c>
      <c r="C19" s="12"/>
      <c r="D19" s="12"/>
      <c r="E19" s="12"/>
      <c r="F19" s="12">
        <v>5.5</v>
      </c>
      <c r="G19" s="24">
        <v>9.4</v>
      </c>
      <c r="H19" s="122">
        <f>SUM(C19:G19)</f>
        <v>14.9</v>
      </c>
      <c r="I19" s="156">
        <v>17</v>
      </c>
    </row>
    <row r="20" spans="1:9" ht="17.25">
      <c r="A20" s="148" t="s">
        <v>58</v>
      </c>
      <c r="B20" s="145" t="s">
        <v>59</v>
      </c>
      <c r="C20" s="12"/>
      <c r="D20" s="12">
        <v>7.13</v>
      </c>
      <c r="E20" s="12">
        <v>7.11</v>
      </c>
      <c r="F20" s="12"/>
      <c r="G20" s="24"/>
      <c r="H20" s="122">
        <f>SUM(C20:G20)</f>
        <v>14.24</v>
      </c>
      <c r="I20" s="156">
        <v>18</v>
      </c>
    </row>
    <row r="21" spans="1:9" ht="17.25">
      <c r="A21" s="148">
        <v>550</v>
      </c>
      <c r="B21" s="145" t="s">
        <v>37</v>
      </c>
      <c r="C21" s="12">
        <v>2.14</v>
      </c>
      <c r="D21" s="12">
        <v>10.66</v>
      </c>
      <c r="E21" s="12">
        <v>1</v>
      </c>
      <c r="F21" s="12"/>
      <c r="G21" s="24"/>
      <c r="H21" s="122">
        <f>SUM(C21:G21)</f>
        <v>13.8</v>
      </c>
      <c r="I21" s="156">
        <v>19</v>
      </c>
    </row>
    <row r="22" spans="1:9" ht="17.25">
      <c r="A22" s="148">
        <v>888</v>
      </c>
      <c r="B22" s="145" t="s">
        <v>16</v>
      </c>
      <c r="C22" s="65">
        <v>13.02</v>
      </c>
      <c r="D22" s="65"/>
      <c r="E22" s="65"/>
      <c r="F22" s="65"/>
      <c r="G22" s="123"/>
      <c r="H22" s="122">
        <f>SUM(C22:G22)</f>
        <v>13.02</v>
      </c>
      <c r="I22" s="156">
        <v>20</v>
      </c>
    </row>
    <row r="23" spans="1:9" ht="17.25">
      <c r="A23" s="148" t="s">
        <v>62</v>
      </c>
      <c r="B23" s="145" t="s">
        <v>122</v>
      </c>
      <c r="C23" s="12"/>
      <c r="D23" s="12"/>
      <c r="E23" s="12"/>
      <c r="F23" s="12"/>
      <c r="G23" s="24">
        <v>11.85</v>
      </c>
      <c r="H23" s="122">
        <f>SUM(C23:G23)</f>
        <v>11.85</v>
      </c>
      <c r="I23" s="156">
        <v>21</v>
      </c>
    </row>
    <row r="24" spans="1:9" ht="17.25">
      <c r="A24" s="148" t="s">
        <v>62</v>
      </c>
      <c r="B24" s="145" t="s">
        <v>80</v>
      </c>
      <c r="C24" s="12"/>
      <c r="D24" s="12"/>
      <c r="E24" s="12">
        <v>11.85</v>
      </c>
      <c r="F24" s="12"/>
      <c r="G24" s="24"/>
      <c r="H24" s="122">
        <f>SUM(C24:G24)</f>
        <v>11.85</v>
      </c>
      <c r="I24" s="156">
        <v>22</v>
      </c>
    </row>
    <row r="25" spans="1:9" ht="17.25">
      <c r="A25" s="148" t="s">
        <v>21</v>
      </c>
      <c r="B25" s="145" t="s">
        <v>22</v>
      </c>
      <c r="C25" s="138">
        <v>9.92</v>
      </c>
      <c r="D25" s="124"/>
      <c r="E25" s="124"/>
      <c r="F25" s="124"/>
      <c r="G25" s="123"/>
      <c r="H25" s="122">
        <f>SUM(C25:G25)</f>
        <v>9.92</v>
      </c>
      <c r="I25" s="156">
        <v>23</v>
      </c>
    </row>
    <row r="26" spans="1:9" ht="17.25">
      <c r="A26" s="148" t="s">
        <v>29</v>
      </c>
      <c r="B26" s="145" t="s">
        <v>30</v>
      </c>
      <c r="C26" s="12">
        <v>5.81</v>
      </c>
      <c r="D26" s="12">
        <v>3.94</v>
      </c>
      <c r="E26" s="12"/>
      <c r="F26" s="12"/>
      <c r="G26" s="24"/>
      <c r="H26" s="122">
        <f>SUM(C26:G26)</f>
        <v>9.75</v>
      </c>
      <c r="I26" s="156">
        <v>24</v>
      </c>
    </row>
    <row r="27" spans="1:9" ht="17.25">
      <c r="A27" s="148" t="s">
        <v>34</v>
      </c>
      <c r="B27" s="147" t="s">
        <v>99</v>
      </c>
      <c r="C27" s="12"/>
      <c r="D27" s="12"/>
      <c r="E27" s="12"/>
      <c r="F27" s="12">
        <v>8.84</v>
      </c>
      <c r="G27" s="24"/>
      <c r="H27" s="122">
        <f>SUM(C27:G27)</f>
        <v>8.84</v>
      </c>
      <c r="I27" s="156">
        <v>25</v>
      </c>
    </row>
    <row r="28" spans="1:9" ht="17.25">
      <c r="A28" s="148" t="s">
        <v>131</v>
      </c>
      <c r="B28" s="145" t="s">
        <v>132</v>
      </c>
      <c r="C28" s="12">
        <v>4.54</v>
      </c>
      <c r="D28" s="12">
        <v>2.44</v>
      </c>
      <c r="E28" s="12"/>
      <c r="F28" s="12"/>
      <c r="G28" s="24">
        <v>1</v>
      </c>
      <c r="H28" s="122">
        <f>SUM(C28:G28)</f>
        <v>7.98</v>
      </c>
      <c r="I28" s="156">
        <v>26</v>
      </c>
    </row>
    <row r="29" spans="1:9" ht="17.25">
      <c r="A29" s="148" t="s">
        <v>26</v>
      </c>
      <c r="B29" s="145" t="s">
        <v>27</v>
      </c>
      <c r="C29" s="12">
        <v>7.12</v>
      </c>
      <c r="D29" s="12"/>
      <c r="E29" s="12"/>
      <c r="F29" s="12"/>
      <c r="G29" s="24"/>
      <c r="H29" s="122">
        <f>SUM(C29:G29)</f>
        <v>7.12</v>
      </c>
      <c r="I29" s="156">
        <v>27</v>
      </c>
    </row>
    <row r="30" spans="1:9" ht="17.25">
      <c r="A30" s="148" t="s">
        <v>148</v>
      </c>
      <c r="B30" s="145" t="s">
        <v>83</v>
      </c>
      <c r="C30" s="12"/>
      <c r="D30" s="12"/>
      <c r="E30" s="12">
        <v>4.96</v>
      </c>
      <c r="F30" s="12"/>
      <c r="G30" s="24"/>
      <c r="H30" s="122">
        <f>SUM(C30:G30)</f>
        <v>4.96</v>
      </c>
      <c r="I30" s="156">
        <v>28</v>
      </c>
    </row>
    <row r="31" spans="1:9" ht="17.25">
      <c r="A31" s="148">
        <v>703</v>
      </c>
      <c r="B31" s="147" t="s">
        <v>105</v>
      </c>
      <c r="C31" s="12"/>
      <c r="D31" s="12"/>
      <c r="E31" s="12"/>
      <c r="F31" s="12">
        <v>3.94</v>
      </c>
      <c r="G31" s="24"/>
      <c r="H31" s="122">
        <f>SUM(C31:G31)</f>
        <v>3.94</v>
      </c>
      <c r="I31" s="156">
        <v>29</v>
      </c>
    </row>
    <row r="32" spans="1:9" ht="17.25">
      <c r="A32" s="148" t="s">
        <v>34</v>
      </c>
      <c r="B32" s="145" t="s">
        <v>35</v>
      </c>
      <c r="C32" s="12">
        <v>3.32</v>
      </c>
      <c r="D32" s="12"/>
      <c r="E32" s="12"/>
      <c r="F32" s="12"/>
      <c r="G32" s="24"/>
      <c r="H32" s="122">
        <f>SUM(C32:G32)</f>
        <v>3.32</v>
      </c>
      <c r="I32" s="156">
        <v>30</v>
      </c>
    </row>
    <row r="33" spans="1:9" ht="17.25">
      <c r="A33" s="148" t="s">
        <v>128</v>
      </c>
      <c r="B33" s="145" t="s">
        <v>129</v>
      </c>
      <c r="C33" s="12"/>
      <c r="D33" s="12"/>
      <c r="E33" s="12"/>
      <c r="F33" s="12"/>
      <c r="G33" s="24">
        <v>2.93</v>
      </c>
      <c r="H33" s="122">
        <f>SUM(C33:G33)</f>
        <v>2.93</v>
      </c>
      <c r="I33" s="156">
        <v>31</v>
      </c>
    </row>
    <row r="34" spans="1:9" ht="17.25">
      <c r="A34" s="148">
        <v>279</v>
      </c>
      <c r="B34" s="147" t="s">
        <v>107</v>
      </c>
      <c r="C34" s="12"/>
      <c r="D34" s="12"/>
      <c r="E34" s="12"/>
      <c r="F34" s="12">
        <v>2.44</v>
      </c>
      <c r="G34" s="24"/>
      <c r="H34" s="122">
        <f>SUM(C34:G34)</f>
        <v>2.44</v>
      </c>
      <c r="I34" s="156">
        <v>32</v>
      </c>
    </row>
    <row r="35" spans="1:9" ht="18" thickBot="1">
      <c r="A35" s="149" t="s">
        <v>109</v>
      </c>
      <c r="B35" s="151" t="s">
        <v>110</v>
      </c>
      <c r="C35" s="42"/>
      <c r="D35" s="42"/>
      <c r="E35" s="42"/>
      <c r="F35" s="42">
        <v>1</v>
      </c>
      <c r="G35" s="25"/>
      <c r="H35" s="125">
        <f>SUM(C35:G35)</f>
        <v>1</v>
      </c>
      <c r="I35" s="157">
        <v>33</v>
      </c>
    </row>
    <row r="36" spans="1:9" ht="15.75" thickBot="1"/>
    <row r="37" spans="1:9" s="119" customFormat="1" ht="15.75" thickBot="1">
      <c r="A37" s="113" t="s">
        <v>138</v>
      </c>
      <c r="B37" s="114" t="s">
        <v>139</v>
      </c>
      <c r="C37" s="115" t="s">
        <v>141</v>
      </c>
      <c r="D37" s="116" t="s">
        <v>142</v>
      </c>
      <c r="E37" s="116" t="s">
        <v>143</v>
      </c>
      <c r="F37" s="116" t="s">
        <v>144</v>
      </c>
      <c r="G37" s="116" t="s">
        <v>145</v>
      </c>
      <c r="H37" s="117" t="s">
        <v>146</v>
      </c>
      <c r="I37" s="118" t="s">
        <v>46</v>
      </c>
    </row>
    <row r="38" spans="1:9" ht="17.25">
      <c r="A38" s="195">
        <v>173</v>
      </c>
      <c r="B38" s="158" t="s">
        <v>5</v>
      </c>
      <c r="C38" s="165">
        <v>23.2</v>
      </c>
      <c r="D38" s="37">
        <v>25.62</v>
      </c>
      <c r="E38" s="37">
        <v>30</v>
      </c>
      <c r="F38" s="37">
        <v>30</v>
      </c>
      <c r="G38" s="37">
        <v>24.81</v>
      </c>
      <c r="H38" s="166">
        <f>SUM(C38:G38)-C38</f>
        <v>110.42999999999999</v>
      </c>
      <c r="I38" s="153">
        <v>1</v>
      </c>
    </row>
    <row r="39" spans="1:9" ht="17.25">
      <c r="A39" s="148" t="s">
        <v>18</v>
      </c>
      <c r="B39" s="159" t="s">
        <v>20</v>
      </c>
      <c r="C39" s="167">
        <v>11.43</v>
      </c>
      <c r="D39" s="12">
        <v>19.420000000000002</v>
      </c>
      <c r="E39" s="12">
        <v>20.84</v>
      </c>
      <c r="F39" s="12">
        <v>22.26</v>
      </c>
      <c r="G39" s="12">
        <v>17.48</v>
      </c>
      <c r="H39" s="141">
        <f>SUM(C39:G39)-C39</f>
        <v>80</v>
      </c>
      <c r="I39" s="154">
        <v>2</v>
      </c>
    </row>
    <row r="40" spans="1:9" ht="18" thickBot="1">
      <c r="A40" s="149">
        <v>666</v>
      </c>
      <c r="B40" s="160" t="s">
        <v>3</v>
      </c>
      <c r="C40" s="201">
        <v>26.15</v>
      </c>
      <c r="D40" s="42">
        <v>22.26</v>
      </c>
      <c r="E40" s="66"/>
      <c r="F40" s="66"/>
      <c r="G40" s="42">
        <v>30</v>
      </c>
      <c r="H40" s="142">
        <f>SUM(C40:G40)</f>
        <v>78.41</v>
      </c>
      <c r="I40" s="198">
        <v>3</v>
      </c>
    </row>
    <row r="41" spans="1:9" ht="17.25">
      <c r="A41" s="169" t="s">
        <v>8</v>
      </c>
      <c r="B41" s="162" t="s">
        <v>10</v>
      </c>
      <c r="C41" s="199">
        <v>18.52</v>
      </c>
      <c r="D41" s="120">
        <v>16.93</v>
      </c>
      <c r="E41" s="120">
        <v>24.81</v>
      </c>
      <c r="F41" s="134"/>
      <c r="G41" s="134"/>
      <c r="H41" s="200">
        <f>SUM(C41:G41)</f>
        <v>60.260000000000005</v>
      </c>
      <c r="I41" s="194">
        <v>4</v>
      </c>
    </row>
    <row r="42" spans="1:9" ht="17.25">
      <c r="A42" s="148">
        <v>399</v>
      </c>
      <c r="B42" s="159" t="s">
        <v>1</v>
      </c>
      <c r="C42" s="168">
        <v>30</v>
      </c>
      <c r="D42" s="12">
        <v>30</v>
      </c>
      <c r="E42" s="65"/>
      <c r="F42" s="65"/>
      <c r="G42" s="65"/>
      <c r="H42" s="141">
        <f>SUM(C42:G42)</f>
        <v>60</v>
      </c>
      <c r="I42" s="155">
        <v>5</v>
      </c>
    </row>
    <row r="43" spans="1:9" ht="17.25">
      <c r="A43" s="148" t="s">
        <v>11</v>
      </c>
      <c r="B43" s="159" t="s">
        <v>13</v>
      </c>
      <c r="C43" s="140">
        <v>16.54</v>
      </c>
      <c r="D43" s="12">
        <v>5.5</v>
      </c>
      <c r="E43" s="12">
        <v>9.4</v>
      </c>
      <c r="F43" s="12">
        <v>25.62</v>
      </c>
      <c r="G43" s="65"/>
      <c r="H43" s="141">
        <f>SUM(C43:G43)</f>
        <v>57.06</v>
      </c>
      <c r="I43" s="156">
        <v>6</v>
      </c>
    </row>
    <row r="44" spans="1:9" ht="17.25">
      <c r="A44" s="148">
        <v>222</v>
      </c>
      <c r="B44" s="159" t="s">
        <v>7</v>
      </c>
      <c r="C44" s="140">
        <v>20.71</v>
      </c>
      <c r="D44" s="12">
        <v>12.59</v>
      </c>
      <c r="E44" s="65"/>
      <c r="F44" s="65"/>
      <c r="G44" s="65"/>
      <c r="H44" s="141">
        <f>SUM(C44:G44)</f>
        <v>33.299999999999997</v>
      </c>
      <c r="I44" s="156">
        <v>7</v>
      </c>
    </row>
    <row r="45" spans="1:9" ht="17.25">
      <c r="A45" s="148">
        <v>159</v>
      </c>
      <c r="B45" s="159" t="s">
        <v>79</v>
      </c>
      <c r="C45" s="39"/>
      <c r="D45" s="12"/>
      <c r="E45" s="12">
        <v>14.53</v>
      </c>
      <c r="F45" s="12">
        <v>16.93</v>
      </c>
      <c r="G45" s="12"/>
      <c r="H45" s="141">
        <f>SUM(C45:G45)</f>
        <v>31.46</v>
      </c>
      <c r="I45" s="156">
        <v>8</v>
      </c>
    </row>
    <row r="46" spans="1:9" ht="17.25">
      <c r="A46" s="148">
        <v>497</v>
      </c>
      <c r="B46" s="159" t="s">
        <v>15</v>
      </c>
      <c r="C46" s="168">
        <v>14.72</v>
      </c>
      <c r="D46" s="12">
        <v>14.67</v>
      </c>
      <c r="E46" s="65"/>
      <c r="F46" s="65"/>
      <c r="G46" s="65"/>
      <c r="H46" s="141">
        <f>SUM(C46:G46)</f>
        <v>29.39</v>
      </c>
      <c r="I46" s="156">
        <v>9</v>
      </c>
    </row>
    <row r="47" spans="1:9" ht="17.25">
      <c r="A47" s="148" t="s">
        <v>93</v>
      </c>
      <c r="B47" s="163" t="s">
        <v>95</v>
      </c>
      <c r="C47" s="39"/>
      <c r="D47" s="12"/>
      <c r="E47" s="12"/>
      <c r="F47" s="12">
        <v>14.67</v>
      </c>
      <c r="G47" s="12">
        <v>14.53</v>
      </c>
      <c r="H47" s="141">
        <f>SUM(C47:G47)</f>
        <v>29.2</v>
      </c>
      <c r="I47" s="156">
        <v>10</v>
      </c>
    </row>
    <row r="48" spans="1:9" ht="17.25">
      <c r="A48" s="148" t="s">
        <v>21</v>
      </c>
      <c r="B48" s="159" t="s">
        <v>114</v>
      </c>
      <c r="C48" s="39"/>
      <c r="D48" s="12"/>
      <c r="E48" s="12"/>
      <c r="F48" s="12"/>
      <c r="G48" s="12">
        <v>20.84</v>
      </c>
      <c r="H48" s="141">
        <f>SUM(C48:G48)</f>
        <v>20.84</v>
      </c>
      <c r="I48" s="156">
        <v>11</v>
      </c>
    </row>
    <row r="49" spans="1:9" ht="17.25">
      <c r="A49" s="148">
        <v>468</v>
      </c>
      <c r="B49" s="159" t="s">
        <v>25</v>
      </c>
      <c r="C49" s="39">
        <v>8.49</v>
      </c>
      <c r="D49" s="12">
        <v>8.84</v>
      </c>
      <c r="E49" s="12">
        <v>2.93</v>
      </c>
      <c r="F49" s="12"/>
      <c r="G49" s="12"/>
      <c r="H49" s="141">
        <f>SUM(C49:G49)</f>
        <v>20.259999999999998</v>
      </c>
      <c r="I49" s="156">
        <v>12</v>
      </c>
    </row>
    <row r="50" spans="1:9" ht="17.25">
      <c r="A50" s="148" t="s">
        <v>90</v>
      </c>
      <c r="B50" s="163" t="s">
        <v>92</v>
      </c>
      <c r="C50" s="39"/>
      <c r="D50" s="12"/>
      <c r="E50" s="12"/>
      <c r="F50" s="12">
        <v>19.420000000000002</v>
      </c>
      <c r="G50" s="12"/>
      <c r="H50" s="141">
        <f>SUM(C50:G50)</f>
        <v>19.420000000000002</v>
      </c>
      <c r="I50" s="156">
        <v>13</v>
      </c>
    </row>
    <row r="51" spans="1:9" ht="17.25">
      <c r="A51" s="148">
        <v>864</v>
      </c>
      <c r="B51" s="163" t="s">
        <v>97</v>
      </c>
      <c r="C51" s="39"/>
      <c r="D51" s="12"/>
      <c r="E51" s="12"/>
      <c r="F51" s="12">
        <v>12.59</v>
      </c>
      <c r="G51" s="12">
        <v>4.96</v>
      </c>
      <c r="H51" s="141">
        <f>SUM(C51:G51)</f>
        <v>17.55</v>
      </c>
      <c r="I51" s="156">
        <v>14</v>
      </c>
    </row>
    <row r="52" spans="1:9" ht="17.25">
      <c r="A52" s="148" t="s">
        <v>26</v>
      </c>
      <c r="B52" s="159" t="s">
        <v>77</v>
      </c>
      <c r="C52" s="39"/>
      <c r="D52" s="12"/>
      <c r="E52" s="12">
        <v>17.48</v>
      </c>
      <c r="F52" s="12"/>
      <c r="G52" s="12"/>
      <c r="H52" s="141">
        <f>SUM(C52:G52)</f>
        <v>17.48</v>
      </c>
      <c r="I52" s="156">
        <v>15</v>
      </c>
    </row>
    <row r="53" spans="1:9" ht="17.25">
      <c r="A53" s="148" t="s">
        <v>103</v>
      </c>
      <c r="B53" s="163" t="s">
        <v>104</v>
      </c>
      <c r="C53" s="39"/>
      <c r="D53" s="12"/>
      <c r="E53" s="12"/>
      <c r="F53" s="12">
        <v>5.5</v>
      </c>
      <c r="G53" s="12">
        <v>9.4</v>
      </c>
      <c r="H53" s="141">
        <f>SUM(C53:G53)</f>
        <v>14.9</v>
      </c>
      <c r="I53" s="156">
        <v>16</v>
      </c>
    </row>
    <row r="54" spans="1:9" ht="17.25">
      <c r="A54" s="148" t="s">
        <v>58</v>
      </c>
      <c r="B54" s="159" t="s">
        <v>60</v>
      </c>
      <c r="C54" s="39"/>
      <c r="D54" s="12">
        <v>7.13</v>
      </c>
      <c r="E54" s="12">
        <v>7.11</v>
      </c>
      <c r="F54" s="12"/>
      <c r="G54" s="12"/>
      <c r="H54" s="141">
        <f>SUM(C54:G54)</f>
        <v>14.24</v>
      </c>
      <c r="I54" s="156">
        <v>17</v>
      </c>
    </row>
    <row r="55" spans="1:9" ht="17.25">
      <c r="A55" s="148">
        <v>888</v>
      </c>
      <c r="B55" s="159" t="s">
        <v>17</v>
      </c>
      <c r="C55" s="140">
        <v>13.02</v>
      </c>
      <c r="D55" s="65"/>
      <c r="E55" s="65"/>
      <c r="F55" s="65"/>
      <c r="G55" s="65"/>
      <c r="H55" s="141">
        <f>SUM(C55:G55)</f>
        <v>13.02</v>
      </c>
      <c r="I55" s="156">
        <v>18</v>
      </c>
    </row>
    <row r="56" spans="1:9" ht="17.25">
      <c r="A56" s="148">
        <v>550</v>
      </c>
      <c r="B56" s="159" t="s">
        <v>38</v>
      </c>
      <c r="C56" s="39">
        <v>2.14</v>
      </c>
      <c r="D56" s="12">
        <v>10.66</v>
      </c>
      <c r="E56" s="12"/>
      <c r="F56" s="12"/>
      <c r="G56" s="12"/>
      <c r="H56" s="141">
        <f>SUM(C56:G56)</f>
        <v>12.8</v>
      </c>
      <c r="I56" s="156">
        <v>19</v>
      </c>
    </row>
    <row r="57" spans="1:9" ht="17.25">
      <c r="A57" s="148" t="s">
        <v>62</v>
      </c>
      <c r="B57" s="159" t="s">
        <v>123</v>
      </c>
      <c r="C57" s="39"/>
      <c r="D57" s="12"/>
      <c r="E57" s="12"/>
      <c r="F57" s="12"/>
      <c r="G57" s="12">
        <v>11.85</v>
      </c>
      <c r="H57" s="141">
        <f>SUM(C57:G57)</f>
        <v>11.85</v>
      </c>
      <c r="I57" s="156">
        <v>20</v>
      </c>
    </row>
    <row r="58" spans="1:9" ht="17.25">
      <c r="A58" s="148" t="s">
        <v>62</v>
      </c>
      <c r="B58" s="159" t="s">
        <v>81</v>
      </c>
      <c r="C58" s="39"/>
      <c r="D58" s="12"/>
      <c r="E58" s="12">
        <v>11.85</v>
      </c>
      <c r="F58" s="12"/>
      <c r="G58" s="12"/>
      <c r="H58" s="141">
        <f>SUM(C58:G58)</f>
        <v>11.85</v>
      </c>
      <c r="I58" s="156">
        <v>21</v>
      </c>
    </row>
    <row r="59" spans="1:9" ht="17.25">
      <c r="A59" s="148" t="s">
        <v>39</v>
      </c>
      <c r="B59" s="163" t="s">
        <v>98</v>
      </c>
      <c r="C59" s="39"/>
      <c r="D59" s="12"/>
      <c r="E59" s="12"/>
      <c r="F59" s="12">
        <v>10.66</v>
      </c>
      <c r="G59" s="12"/>
      <c r="H59" s="141">
        <f>SUM(C59:G59)</f>
        <v>10.66</v>
      </c>
      <c r="I59" s="156">
        <v>22</v>
      </c>
    </row>
    <row r="60" spans="1:9" ht="17.25">
      <c r="A60" s="148" t="s">
        <v>21</v>
      </c>
      <c r="B60" s="159" t="s">
        <v>23</v>
      </c>
      <c r="C60" s="39">
        <v>9.92</v>
      </c>
      <c r="D60" s="12"/>
      <c r="E60" s="12"/>
      <c r="F60" s="12"/>
      <c r="G60" s="12"/>
      <c r="H60" s="141">
        <f>SUM(C60:G60)</f>
        <v>9.92</v>
      </c>
      <c r="I60" s="156">
        <v>23</v>
      </c>
    </row>
    <row r="61" spans="1:9" ht="17.25">
      <c r="A61" s="148" t="s">
        <v>29</v>
      </c>
      <c r="B61" s="159" t="s">
        <v>31</v>
      </c>
      <c r="C61" s="39">
        <v>5.81</v>
      </c>
      <c r="D61" s="12">
        <v>3.94</v>
      </c>
      <c r="E61" s="12"/>
      <c r="F61" s="12"/>
      <c r="G61" s="12"/>
      <c r="H61" s="141">
        <f>SUM(C61:G61)</f>
        <v>9.75</v>
      </c>
      <c r="I61" s="156">
        <v>24</v>
      </c>
    </row>
    <row r="62" spans="1:9" ht="17.25">
      <c r="A62" s="148" t="s">
        <v>34</v>
      </c>
      <c r="B62" s="163" t="s">
        <v>100</v>
      </c>
      <c r="C62" s="39"/>
      <c r="D62" s="12"/>
      <c r="E62" s="12"/>
      <c r="F62" s="12">
        <v>8.84</v>
      </c>
      <c r="G62" s="12"/>
      <c r="H62" s="141">
        <f>SUM(C62:G62)</f>
        <v>8.84</v>
      </c>
      <c r="I62" s="156">
        <v>25</v>
      </c>
    </row>
    <row r="63" spans="1:9" ht="17.25">
      <c r="A63" s="148" t="s">
        <v>131</v>
      </c>
      <c r="B63" s="159" t="s">
        <v>133</v>
      </c>
      <c r="C63" s="39">
        <v>4.54</v>
      </c>
      <c r="D63" s="12">
        <v>2.44</v>
      </c>
      <c r="E63" s="12"/>
      <c r="F63" s="12"/>
      <c r="G63" s="12">
        <v>1</v>
      </c>
      <c r="H63" s="141">
        <f>SUM(C63:G63)</f>
        <v>7.98</v>
      </c>
      <c r="I63" s="156">
        <v>26</v>
      </c>
    </row>
    <row r="64" spans="1:9" ht="17.25">
      <c r="A64" s="148" t="s">
        <v>21</v>
      </c>
      <c r="B64" s="163" t="s">
        <v>102</v>
      </c>
      <c r="C64" s="39"/>
      <c r="D64" s="12"/>
      <c r="E64" s="12"/>
      <c r="F64" s="12">
        <v>7.13</v>
      </c>
      <c r="G64" s="12"/>
      <c r="H64" s="141">
        <f>SUM(C64:G64)</f>
        <v>7.13</v>
      </c>
      <c r="I64" s="156">
        <v>27</v>
      </c>
    </row>
    <row r="65" spans="1:9" ht="17.25">
      <c r="A65" s="148" t="s">
        <v>26</v>
      </c>
      <c r="B65" s="159" t="s">
        <v>28</v>
      </c>
      <c r="C65" s="39">
        <v>7.12</v>
      </c>
      <c r="D65" s="12"/>
      <c r="E65" s="12"/>
      <c r="F65" s="12"/>
      <c r="G65" s="12"/>
      <c r="H65" s="141">
        <f>SUM(C65:G65)</f>
        <v>7.12</v>
      </c>
      <c r="I65" s="156">
        <v>28</v>
      </c>
    </row>
    <row r="66" spans="1:9" ht="17.25">
      <c r="A66" s="148" t="s">
        <v>39</v>
      </c>
      <c r="B66" s="159" t="s">
        <v>126</v>
      </c>
      <c r="C66" s="39"/>
      <c r="D66" s="12"/>
      <c r="E66" s="12"/>
      <c r="F66" s="12"/>
      <c r="G66" s="12">
        <v>7.11</v>
      </c>
      <c r="H66" s="141">
        <f>SUM(C66:G66)</f>
        <v>7.11</v>
      </c>
      <c r="I66" s="156">
        <v>29</v>
      </c>
    </row>
    <row r="67" spans="1:9" ht="17.25">
      <c r="A67" s="148" t="s">
        <v>148</v>
      </c>
      <c r="B67" s="164" t="s">
        <v>84</v>
      </c>
      <c r="C67" s="39"/>
      <c r="D67" s="12"/>
      <c r="E67" s="12">
        <v>4.96</v>
      </c>
      <c r="F67" s="12"/>
      <c r="G67" s="12"/>
      <c r="H67" s="141">
        <f>SUM(C67:G67)</f>
        <v>4.96</v>
      </c>
      <c r="I67" s="156">
        <v>30</v>
      </c>
    </row>
    <row r="68" spans="1:9" ht="17.25">
      <c r="A68" s="148">
        <v>703</v>
      </c>
      <c r="B68" s="163" t="s">
        <v>106</v>
      </c>
      <c r="C68" s="39"/>
      <c r="D68" s="12"/>
      <c r="E68" s="12"/>
      <c r="F68" s="12">
        <v>3.94</v>
      </c>
      <c r="G68" s="12"/>
      <c r="H68" s="141">
        <f>SUM(C68:G68)</f>
        <v>3.94</v>
      </c>
      <c r="I68" s="156">
        <v>31</v>
      </c>
    </row>
    <row r="69" spans="1:9" ht="17.25">
      <c r="A69" s="148" t="s">
        <v>34</v>
      </c>
      <c r="B69" s="159" t="s">
        <v>36</v>
      </c>
      <c r="C69" s="39">
        <v>3.32</v>
      </c>
      <c r="D69" s="12"/>
      <c r="E69" s="12"/>
      <c r="F69" s="12"/>
      <c r="G69" s="12"/>
      <c r="H69" s="141">
        <f>SUM(C69:G69)</f>
        <v>3.32</v>
      </c>
      <c r="I69" s="156">
        <v>32</v>
      </c>
    </row>
    <row r="70" spans="1:9" ht="17.25">
      <c r="A70" s="148" t="s">
        <v>128</v>
      </c>
      <c r="B70" s="159" t="s">
        <v>130</v>
      </c>
      <c r="C70" s="39"/>
      <c r="D70" s="12"/>
      <c r="E70" s="12"/>
      <c r="F70" s="12"/>
      <c r="G70" s="12">
        <v>2.93</v>
      </c>
      <c r="H70" s="141">
        <f>SUM(C70:G70)</f>
        <v>2.93</v>
      </c>
      <c r="I70" s="156">
        <v>33</v>
      </c>
    </row>
    <row r="71" spans="1:9" ht="17.25">
      <c r="A71" s="148">
        <v>279</v>
      </c>
      <c r="B71" s="163" t="s">
        <v>108</v>
      </c>
      <c r="C71" s="39"/>
      <c r="D71" s="12"/>
      <c r="E71" s="12"/>
      <c r="F71" s="12">
        <v>2.44</v>
      </c>
      <c r="G71" s="12"/>
      <c r="H71" s="141">
        <f>SUM(C71:G71)</f>
        <v>2.44</v>
      </c>
      <c r="I71" s="156">
        <v>34</v>
      </c>
    </row>
    <row r="72" spans="1:9" ht="17.25">
      <c r="A72" s="148" t="s">
        <v>39</v>
      </c>
      <c r="B72" s="159" t="s">
        <v>41</v>
      </c>
      <c r="C72" s="39">
        <v>1</v>
      </c>
      <c r="D72" s="12">
        <v>1</v>
      </c>
      <c r="E72" s="12"/>
      <c r="F72" s="12"/>
      <c r="G72" s="12"/>
      <c r="H72" s="141">
        <f>SUM(C72:G72)</f>
        <v>2</v>
      </c>
      <c r="I72" s="156">
        <v>35</v>
      </c>
    </row>
    <row r="73" spans="1:9" ht="17.25">
      <c r="A73" s="148" t="s">
        <v>109</v>
      </c>
      <c r="B73" s="163" t="s">
        <v>111</v>
      </c>
      <c r="C73" s="39"/>
      <c r="D73" s="12"/>
      <c r="E73" s="12"/>
      <c r="F73" s="12">
        <v>1</v>
      </c>
      <c r="G73" s="12"/>
      <c r="H73" s="141">
        <f>SUM(C73:G73)</f>
        <v>1</v>
      </c>
      <c r="I73" s="156">
        <v>36</v>
      </c>
    </row>
    <row r="74" spans="1:9" ht="18" thickBot="1">
      <c r="A74" s="149" t="s">
        <v>90</v>
      </c>
      <c r="B74" s="160" t="s">
        <v>85</v>
      </c>
      <c r="C74" s="41"/>
      <c r="D74" s="42"/>
      <c r="E74" s="42">
        <v>1</v>
      </c>
      <c r="F74" s="42"/>
      <c r="G74" s="42"/>
      <c r="H74" s="142">
        <f>SUM(C74:G74)</f>
        <v>1</v>
      </c>
      <c r="I74" s="157">
        <v>38</v>
      </c>
    </row>
  </sheetData>
  <sortState ref="A40:H76">
    <sortCondition descending="1" ref="H40:H76"/>
  </sortState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A15" sqref="A15:I17"/>
    </sheetView>
  </sheetViews>
  <sheetFormatPr defaultRowHeight="15"/>
  <cols>
    <col min="1" max="1" width="10.28515625" customWidth="1"/>
    <col min="2" max="2" width="23.28515625" customWidth="1"/>
    <col min="3" max="3" width="9.140625" style="8" customWidth="1"/>
    <col min="4" max="9" width="9.140625" style="8"/>
  </cols>
  <sheetData>
    <row r="1" spans="1:9" ht="19.5" thickBot="1">
      <c r="A1" s="126" t="s">
        <v>147</v>
      </c>
      <c r="B1" s="127"/>
      <c r="C1" s="128"/>
    </row>
    <row r="2" spans="1:9" ht="15.75" thickBot="1">
      <c r="A2" s="129" t="s">
        <v>138</v>
      </c>
      <c r="B2" s="130" t="s">
        <v>139</v>
      </c>
      <c r="C2" s="131" t="s">
        <v>141</v>
      </c>
      <c r="D2" s="131" t="s">
        <v>142</v>
      </c>
      <c r="E2" s="131" t="s">
        <v>143</v>
      </c>
      <c r="F2" s="131" t="s">
        <v>144</v>
      </c>
      <c r="G2" s="133" t="s">
        <v>145</v>
      </c>
      <c r="H2" s="133" t="s">
        <v>146</v>
      </c>
      <c r="I2" s="132" t="s">
        <v>46</v>
      </c>
    </row>
    <row r="3" spans="1:9" ht="18" customHeight="1">
      <c r="A3" s="172" t="s">
        <v>63</v>
      </c>
      <c r="B3" s="170" t="s">
        <v>64</v>
      </c>
      <c r="C3" s="179">
        <v>30</v>
      </c>
      <c r="D3" s="180">
        <v>30</v>
      </c>
      <c r="E3" s="181">
        <v>30</v>
      </c>
      <c r="F3" s="180"/>
      <c r="G3" s="182">
        <v>30</v>
      </c>
      <c r="H3" s="146">
        <f>SUM(C3:G3)</f>
        <v>120</v>
      </c>
      <c r="I3" s="153">
        <v>1</v>
      </c>
    </row>
    <row r="4" spans="1:9" ht="17.25">
      <c r="A4" s="173" t="s">
        <v>65</v>
      </c>
      <c r="B4" s="171" t="s">
        <v>66</v>
      </c>
      <c r="C4" s="183"/>
      <c r="D4" s="184">
        <v>20.28</v>
      </c>
      <c r="E4" s="13">
        <v>17.989999999999998</v>
      </c>
      <c r="F4" s="184"/>
      <c r="G4" s="185"/>
      <c r="H4" s="122">
        <f>SUM(C4:G4)</f>
        <v>38.269999999999996</v>
      </c>
      <c r="I4" s="154">
        <v>2</v>
      </c>
    </row>
    <row r="5" spans="1:9" ht="18" thickBot="1">
      <c r="A5" s="174" t="s">
        <v>112</v>
      </c>
      <c r="B5" s="175" t="s">
        <v>2</v>
      </c>
      <c r="C5" s="190"/>
      <c r="D5" s="191"/>
      <c r="E5" s="191"/>
      <c r="F5" s="191">
        <v>30</v>
      </c>
      <c r="G5" s="192"/>
      <c r="H5" s="125">
        <f>SUM(C5:G5)</f>
        <v>30</v>
      </c>
      <c r="I5" s="198">
        <v>3</v>
      </c>
    </row>
    <row r="6" spans="1:9" ht="17.25">
      <c r="A6" s="202">
        <v>391</v>
      </c>
      <c r="B6" s="203" t="s">
        <v>50</v>
      </c>
      <c r="C6" s="204">
        <v>17.989999999999998</v>
      </c>
      <c r="D6" s="205"/>
      <c r="E6" s="205"/>
      <c r="F6" s="205"/>
      <c r="G6" s="206">
        <v>1</v>
      </c>
      <c r="H6" s="121">
        <f>SUM(C6:G6)</f>
        <v>18.989999999999998</v>
      </c>
      <c r="I6" s="194">
        <v>4</v>
      </c>
    </row>
    <row r="7" spans="1:9" ht="17.25">
      <c r="A7" s="173">
        <v>282</v>
      </c>
      <c r="B7" s="171" t="s">
        <v>52</v>
      </c>
      <c r="C7" s="183">
        <v>8.77</v>
      </c>
      <c r="D7" s="184">
        <v>6.54</v>
      </c>
      <c r="E7" s="188"/>
      <c r="F7" s="188"/>
      <c r="G7" s="189"/>
      <c r="H7" s="122">
        <f>SUM(C7:G7)</f>
        <v>15.309999999999999</v>
      </c>
      <c r="I7" s="155">
        <v>5</v>
      </c>
    </row>
    <row r="8" spans="1:9" ht="17.25">
      <c r="A8" s="173" t="s">
        <v>68</v>
      </c>
      <c r="B8" s="171" t="s">
        <v>69</v>
      </c>
      <c r="C8" s="183"/>
      <c r="D8" s="184">
        <v>12.82</v>
      </c>
      <c r="E8" s="13">
        <v>1</v>
      </c>
      <c r="F8" s="184"/>
      <c r="G8" s="185"/>
      <c r="H8" s="122">
        <f>SUM(C8:G8)</f>
        <v>13.82</v>
      </c>
      <c r="I8" s="155">
        <v>6</v>
      </c>
    </row>
    <row r="9" spans="1:9" ht="17.25">
      <c r="A9" s="173" t="s">
        <v>103</v>
      </c>
      <c r="B9" s="171" t="s">
        <v>134</v>
      </c>
      <c r="C9" s="186"/>
      <c r="D9" s="13"/>
      <c r="E9" s="13"/>
      <c r="F9" s="13"/>
      <c r="G9" s="187">
        <v>13.59</v>
      </c>
      <c r="H9" s="122">
        <f>SUM(C9:G9)</f>
        <v>13.59</v>
      </c>
      <c r="I9" s="156">
        <v>7</v>
      </c>
    </row>
    <row r="10" spans="1:9" ht="17.25">
      <c r="A10" s="173" t="s">
        <v>136</v>
      </c>
      <c r="B10" s="171" t="s">
        <v>87</v>
      </c>
      <c r="C10" s="186"/>
      <c r="D10" s="13"/>
      <c r="E10" s="13">
        <v>8.77</v>
      </c>
      <c r="F10" s="13"/>
      <c r="G10" s="187"/>
      <c r="H10" s="122">
        <f>SUM(C10:G10)</f>
        <v>8.77</v>
      </c>
      <c r="I10" s="156">
        <v>8</v>
      </c>
    </row>
    <row r="11" spans="1:9" ht="17.25">
      <c r="A11" s="173" t="s">
        <v>73</v>
      </c>
      <c r="B11" s="171" t="s">
        <v>74</v>
      </c>
      <c r="C11" s="183">
        <v>1</v>
      </c>
      <c r="D11" s="184">
        <v>1</v>
      </c>
      <c r="E11" s="184"/>
      <c r="F11" s="184"/>
      <c r="G11" s="185"/>
      <c r="H11" s="122">
        <f>SUM(C11:G11)</f>
        <v>2</v>
      </c>
      <c r="I11" s="156">
        <v>9</v>
      </c>
    </row>
    <row r="12" spans="1:9" ht="18" thickBot="1">
      <c r="A12" s="174" t="s">
        <v>113</v>
      </c>
      <c r="B12" s="175" t="s">
        <v>114</v>
      </c>
      <c r="C12" s="190"/>
      <c r="D12" s="191"/>
      <c r="E12" s="191"/>
      <c r="F12" s="191">
        <v>1</v>
      </c>
      <c r="G12" s="192"/>
      <c r="H12" s="125">
        <f>SUM(C12:G12)</f>
        <v>1</v>
      </c>
      <c r="I12" s="157">
        <v>10</v>
      </c>
    </row>
    <row r="13" spans="1:9" ht="15.75" thickBot="1"/>
    <row r="14" spans="1:9" ht="15.75" thickBot="1">
      <c r="A14" s="129" t="s">
        <v>138</v>
      </c>
      <c r="B14" s="130" t="s">
        <v>140</v>
      </c>
      <c r="C14" s="131" t="s">
        <v>141</v>
      </c>
      <c r="D14" s="131" t="s">
        <v>142</v>
      </c>
      <c r="E14" s="131" t="s">
        <v>143</v>
      </c>
      <c r="F14" s="131" t="s">
        <v>144</v>
      </c>
      <c r="G14" s="133" t="s">
        <v>145</v>
      </c>
      <c r="H14" s="133" t="s">
        <v>146</v>
      </c>
      <c r="I14" s="132" t="s">
        <v>46</v>
      </c>
    </row>
    <row r="15" spans="1:9" ht="17.25">
      <c r="A15" s="172">
        <v>547</v>
      </c>
      <c r="B15" s="170" t="s">
        <v>49</v>
      </c>
      <c r="C15" s="193">
        <v>30</v>
      </c>
      <c r="D15" s="181">
        <v>30</v>
      </c>
      <c r="E15" s="181">
        <v>30</v>
      </c>
      <c r="F15" s="181"/>
      <c r="G15" s="182">
        <v>30</v>
      </c>
      <c r="H15" s="146">
        <f>SUM(C15:G15)</f>
        <v>120</v>
      </c>
      <c r="I15" s="177">
        <v>1</v>
      </c>
    </row>
    <row r="16" spans="1:9" ht="17.25">
      <c r="A16" s="173" t="s">
        <v>65</v>
      </c>
      <c r="B16" s="171" t="s">
        <v>67</v>
      </c>
      <c r="C16" s="186"/>
      <c r="D16" s="13">
        <v>20.28</v>
      </c>
      <c r="E16" s="13">
        <v>17.989999999999998</v>
      </c>
      <c r="F16" s="13"/>
      <c r="G16" s="187"/>
      <c r="H16" s="122">
        <f>SUM(C16:G16)</f>
        <v>38.269999999999996</v>
      </c>
      <c r="I16" s="178">
        <v>2</v>
      </c>
    </row>
    <row r="17" spans="1:9" ht="18" thickBot="1">
      <c r="A17" s="174" t="s">
        <v>112</v>
      </c>
      <c r="B17" s="175" t="s">
        <v>3</v>
      </c>
      <c r="C17" s="190"/>
      <c r="D17" s="191"/>
      <c r="E17" s="191"/>
      <c r="F17" s="191">
        <v>30</v>
      </c>
      <c r="G17" s="192"/>
      <c r="H17" s="125">
        <f>SUM(C17:G17)</f>
        <v>30</v>
      </c>
      <c r="I17" s="210">
        <v>3</v>
      </c>
    </row>
    <row r="18" spans="1:9" ht="17.25">
      <c r="A18" s="202">
        <v>391</v>
      </c>
      <c r="B18" s="203" t="s">
        <v>51</v>
      </c>
      <c r="C18" s="207">
        <v>17.989999999999998</v>
      </c>
      <c r="D18" s="208"/>
      <c r="E18" s="208"/>
      <c r="F18" s="208"/>
      <c r="G18" s="206">
        <v>1</v>
      </c>
      <c r="H18" s="121">
        <f>SUM(C18:G18)</f>
        <v>18.989999999999998</v>
      </c>
      <c r="I18" s="209">
        <v>4</v>
      </c>
    </row>
    <row r="19" spans="1:9" ht="17.25">
      <c r="A19" s="173" t="s">
        <v>68</v>
      </c>
      <c r="B19" s="171" t="s">
        <v>70</v>
      </c>
      <c r="C19" s="186"/>
      <c r="D19" s="13">
        <v>12.82</v>
      </c>
      <c r="E19" s="13">
        <v>1</v>
      </c>
      <c r="F19" s="13"/>
      <c r="G19" s="187"/>
      <c r="H19" s="122">
        <f>SUM(C19:G19)</f>
        <v>13.82</v>
      </c>
      <c r="I19" s="156">
        <v>5</v>
      </c>
    </row>
    <row r="20" spans="1:9" ht="17.25">
      <c r="A20" s="173" t="s">
        <v>103</v>
      </c>
      <c r="B20" s="171" t="s">
        <v>135</v>
      </c>
      <c r="C20" s="186"/>
      <c r="D20" s="13"/>
      <c r="E20" s="13"/>
      <c r="F20" s="13"/>
      <c r="G20" s="187">
        <v>13.59</v>
      </c>
      <c r="H20" s="122">
        <f>SUM(C20:G20)</f>
        <v>13.59</v>
      </c>
      <c r="I20" s="156">
        <v>6</v>
      </c>
    </row>
    <row r="21" spans="1:9" ht="17.25">
      <c r="A21" s="173" t="s">
        <v>136</v>
      </c>
      <c r="B21" s="171" t="s">
        <v>88</v>
      </c>
      <c r="C21" s="186"/>
      <c r="D21" s="13"/>
      <c r="E21" s="13">
        <v>8.77</v>
      </c>
      <c r="F21" s="13"/>
      <c r="G21" s="187"/>
      <c r="H21" s="122">
        <f>SUM(C21:G21)</f>
        <v>8.77</v>
      </c>
      <c r="I21" s="156">
        <v>7</v>
      </c>
    </row>
    <row r="22" spans="1:9" ht="17.25">
      <c r="A22" s="173">
        <v>282</v>
      </c>
      <c r="B22" s="171" t="s">
        <v>53</v>
      </c>
      <c r="C22" s="186">
        <v>8.77</v>
      </c>
      <c r="D22" s="13"/>
      <c r="E22" s="13"/>
      <c r="F22" s="13"/>
      <c r="G22" s="187"/>
      <c r="H22" s="122">
        <f>SUM(C22:G22)</f>
        <v>8.77</v>
      </c>
      <c r="I22" s="156">
        <v>8</v>
      </c>
    </row>
    <row r="23" spans="1:9" ht="17.25">
      <c r="A23" s="173" t="s">
        <v>71</v>
      </c>
      <c r="B23" s="171" t="s">
        <v>72</v>
      </c>
      <c r="C23" s="186"/>
      <c r="D23" s="13">
        <v>6.54</v>
      </c>
      <c r="E23" s="13"/>
      <c r="F23" s="13"/>
      <c r="G23" s="187"/>
      <c r="H23" s="122">
        <f>SUM(C23:G23)</f>
        <v>6.54</v>
      </c>
      <c r="I23" s="156">
        <v>9</v>
      </c>
    </row>
    <row r="24" spans="1:9" ht="17.25">
      <c r="A24" s="173" t="s">
        <v>73</v>
      </c>
      <c r="B24" s="171" t="s">
        <v>75</v>
      </c>
      <c r="C24" s="186">
        <v>1</v>
      </c>
      <c r="D24" s="13">
        <v>1</v>
      </c>
      <c r="E24" s="13"/>
      <c r="F24" s="13"/>
      <c r="G24" s="187"/>
      <c r="H24" s="122">
        <f>SUM(C24:G24)</f>
        <v>2</v>
      </c>
      <c r="I24" s="156">
        <v>10</v>
      </c>
    </row>
    <row r="25" spans="1:9" ht="18" thickBot="1">
      <c r="A25" s="174" t="s">
        <v>113</v>
      </c>
      <c r="B25" s="175" t="s">
        <v>115</v>
      </c>
      <c r="C25" s="190"/>
      <c r="D25" s="191"/>
      <c r="E25" s="191"/>
      <c r="F25" s="191">
        <v>1</v>
      </c>
      <c r="G25" s="192"/>
      <c r="H25" s="125">
        <f>SUM(C25:G25)</f>
        <v>1</v>
      </c>
      <c r="I25" s="157">
        <v>11</v>
      </c>
    </row>
  </sheetData>
  <sortState ref="A15:H25">
    <sortCondition descending="1" ref="H15:H25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ТУРИЗМ</vt:lpstr>
      <vt:lpstr>ГРАНД-ТУРИЗМ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2020-12-17T15:11:47Z</dcterms:created>
  <dcterms:modified xsi:type="dcterms:W3CDTF">2020-12-17T16:52:20Z</dcterms:modified>
</cp:coreProperties>
</file>