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 activeTab="4"/>
  </bookViews>
  <sheets>
    <sheet name="Дмитров" sheetId="1" r:id="rId1"/>
    <sheet name="Смоленск" sheetId="2" r:id="rId2"/>
    <sheet name="Вязьма" sheetId="3" r:id="rId3"/>
    <sheet name="Ярославль" sheetId="4" r:id="rId4"/>
    <sheet name="ТУРИЗМ" sheetId="9" r:id="rId5"/>
    <sheet name="ГРАНД-ТУРИЗМ" sheetId="11" r:id="rId6"/>
  </sheets>
  <calcPr calcId="124519"/>
</workbook>
</file>

<file path=xl/calcChain.xml><?xml version="1.0" encoding="utf-8"?>
<calcChain xmlns="http://schemas.openxmlformats.org/spreadsheetml/2006/main">
  <c r="K3" i="9"/>
  <c r="K7"/>
  <c r="K37"/>
  <c r="K33"/>
  <c r="K20" i="11"/>
  <c r="K19"/>
  <c r="K18"/>
  <c r="K17"/>
  <c r="K16"/>
  <c r="K15"/>
  <c r="K14"/>
  <c r="K10"/>
  <c r="K9"/>
  <c r="K8"/>
  <c r="K7"/>
  <c r="K6"/>
  <c r="K5"/>
  <c r="K4"/>
  <c r="K3"/>
  <c r="K20" i="9"/>
  <c r="K24"/>
  <c r="K27"/>
  <c r="K19"/>
  <c r="K13"/>
  <c r="K18"/>
  <c r="K22"/>
  <c r="K12"/>
  <c r="K5"/>
  <c r="K14"/>
  <c r="K26"/>
  <c r="K6"/>
  <c r="K57"/>
  <c r="K47"/>
  <c r="K54"/>
  <c r="K52"/>
  <c r="K43"/>
  <c r="K49"/>
  <c r="K36"/>
  <c r="K42"/>
  <c r="F14" i="4"/>
  <c r="F15"/>
  <c r="F13"/>
  <c r="F4"/>
  <c r="F5"/>
  <c r="F6"/>
  <c r="F7"/>
  <c r="F8"/>
  <c r="F9"/>
  <c r="F3"/>
  <c r="F13" i="3"/>
  <c r="F12"/>
  <c r="F4"/>
  <c r="F5"/>
  <c r="F6"/>
  <c r="F7"/>
  <c r="F8"/>
  <c r="F3"/>
  <c r="F20" i="2"/>
  <c r="F19"/>
  <c r="F4"/>
  <c r="F5"/>
  <c r="F6"/>
  <c r="F7"/>
  <c r="F8"/>
  <c r="F9"/>
  <c r="F10"/>
  <c r="F11"/>
  <c r="F12"/>
  <c r="F13"/>
  <c r="F14"/>
  <c r="F15"/>
  <c r="F3"/>
  <c r="F27" i="1"/>
  <c r="F28"/>
  <c r="F29"/>
  <c r="F30"/>
  <c r="F2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3"/>
  <c r="K46" i="9" l="1"/>
  <c r="K51"/>
  <c r="K56"/>
  <c r="K55"/>
  <c r="K53"/>
  <c r="K59"/>
  <c r="K35"/>
  <c r="K34"/>
  <c r="K58"/>
  <c r="K39"/>
  <c r="K38"/>
  <c r="K48"/>
  <c r="K41"/>
  <c r="K60"/>
  <c r="K40"/>
  <c r="K45"/>
  <c r="K17"/>
  <c r="K8"/>
  <c r="K30"/>
  <c r="K23"/>
  <c r="K25"/>
  <c r="K10"/>
  <c r="K15"/>
  <c r="K11"/>
  <c r="K28"/>
  <c r="K21"/>
  <c r="K16"/>
  <c r="K50" l="1"/>
  <c r="K44"/>
  <c r="K9"/>
  <c r="K29"/>
  <c r="K4"/>
</calcChain>
</file>

<file path=xl/sharedStrings.xml><?xml version="1.0" encoding="utf-8"?>
<sst xmlns="http://schemas.openxmlformats.org/spreadsheetml/2006/main" count="364" uniqueCount="105">
  <si>
    <t>ИТОГО</t>
  </si>
  <si>
    <t>МЕСТО</t>
  </si>
  <si>
    <t>007</t>
  </si>
  <si>
    <t xml:space="preserve">Зайцева Оксана </t>
  </si>
  <si>
    <t>Медведев Константин</t>
  </si>
  <si>
    <t>001</t>
  </si>
  <si>
    <t>002</t>
  </si>
  <si>
    <t>ТУРИЗМ</t>
  </si>
  <si>
    <t>Желамский Павел</t>
  </si>
  <si>
    <t>Попова Мария</t>
  </si>
  <si>
    <t>ГРАНД-ТУРИЗМ</t>
  </si>
  <si>
    <t>Клейменов Евгений</t>
  </si>
  <si>
    <t>Клейменов Вадим</t>
  </si>
  <si>
    <t>Гусаров Константин</t>
  </si>
  <si>
    <t>Красных Марина</t>
  </si>
  <si>
    <t xml:space="preserve">Балабанов Андрей </t>
  </si>
  <si>
    <t>Балабанова Оксана</t>
  </si>
  <si>
    <t>Вязьмин Константин</t>
  </si>
  <si>
    <t>Карасева Вероника</t>
  </si>
  <si>
    <t>Камнев Андрей</t>
  </si>
  <si>
    <t>Камнева Анна</t>
  </si>
  <si>
    <t>004</t>
  </si>
  <si>
    <t>006</t>
  </si>
  <si>
    <t>Андреев Денис</t>
  </si>
  <si>
    <t>Синицына Анна</t>
  </si>
  <si>
    <t>Якутова Марина</t>
  </si>
  <si>
    <t xml:space="preserve">Рэйляну Максим </t>
  </si>
  <si>
    <t>Дерябкина Екатерина</t>
  </si>
  <si>
    <t>Булгакова Галина</t>
  </si>
  <si>
    <t>005</t>
  </si>
  <si>
    <t xml:space="preserve">Фандеев Георгий </t>
  </si>
  <si>
    <t>Малахаева Евгения</t>
  </si>
  <si>
    <t xml:space="preserve">Андреев Денис </t>
  </si>
  <si>
    <t xml:space="preserve">Ивкина Светлана </t>
  </si>
  <si>
    <t>Ивкин Петр</t>
  </si>
  <si>
    <t>Калугин Илья</t>
  </si>
  <si>
    <t>021</t>
  </si>
  <si>
    <t xml:space="preserve">Туркин Михаил </t>
  </si>
  <si>
    <t>Туркина Юлия</t>
  </si>
  <si>
    <t>ЭКИПАЖ</t>
  </si>
  <si>
    <t>ПИЛОТ</t>
  </si>
  <si>
    <t>БАЛЛОВ</t>
  </si>
  <si>
    <t>ОЧКИ</t>
  </si>
  <si>
    <t>ШТУРМАН</t>
  </si>
  <si>
    <t>023</t>
  </si>
  <si>
    <t>1 ЭТАП</t>
  </si>
  <si>
    <t>2 ЭТАП</t>
  </si>
  <si>
    <t>3 ЭТАП</t>
  </si>
  <si>
    <t>4 ЭТАП</t>
  </si>
  <si>
    <t>013</t>
  </si>
  <si>
    <t>011</t>
  </si>
  <si>
    <t xml:space="preserve">Казаков Андрей </t>
  </si>
  <si>
    <t>Щелкунова Елена</t>
  </si>
  <si>
    <t>Анисимов Сергей</t>
  </si>
  <si>
    <t xml:space="preserve">Бутрякова Анна </t>
  </si>
  <si>
    <t xml:space="preserve">Гришин Сергей </t>
  </si>
  <si>
    <t>Марков Юлий</t>
  </si>
  <si>
    <t>Уютов Роман</t>
  </si>
  <si>
    <t>Уютова Мария</t>
  </si>
  <si>
    <t>009</t>
  </si>
  <si>
    <t>Фролова Ирина</t>
  </si>
  <si>
    <t>Бабиков Алексей</t>
  </si>
  <si>
    <t>Дицова Кристина</t>
  </si>
  <si>
    <t>Махоткина Любовь</t>
  </si>
  <si>
    <t xml:space="preserve">Тимошин Михаил </t>
  </si>
  <si>
    <t>Легеньков Виталий</t>
  </si>
  <si>
    <t xml:space="preserve">Примачук Юрий </t>
  </si>
  <si>
    <t>Примачук Людмила</t>
  </si>
  <si>
    <t>014</t>
  </si>
  <si>
    <t xml:space="preserve">Ракчеев Алексей </t>
  </si>
  <si>
    <t>Петрова Наталья</t>
  </si>
  <si>
    <t>027</t>
  </si>
  <si>
    <t>Дузинская Екатерина</t>
  </si>
  <si>
    <t>Клопов Александр</t>
  </si>
  <si>
    <t xml:space="preserve">Борисов Андрей </t>
  </si>
  <si>
    <t>Борисова Анна</t>
  </si>
  <si>
    <t xml:space="preserve">Червяков Роман </t>
  </si>
  <si>
    <t xml:space="preserve">Кухарчик Светлана </t>
  </si>
  <si>
    <t>015</t>
  </si>
  <si>
    <t>038</t>
  </si>
  <si>
    <t>Занадворов Петр</t>
  </si>
  <si>
    <t>Чеснокова Татьяна</t>
  </si>
  <si>
    <t>008</t>
  </si>
  <si>
    <t>010</t>
  </si>
  <si>
    <t>Булгаков Дмитрий</t>
  </si>
  <si>
    <t>Булгакова Ярослава</t>
  </si>
  <si>
    <t>Казаков Андрей</t>
  </si>
  <si>
    <t>Учаева Екатерина</t>
  </si>
  <si>
    <t>Никитина Мария</t>
  </si>
  <si>
    <t>Мохнаткин Валерий</t>
  </si>
  <si>
    <t>Мохнаткина Татьяна</t>
  </si>
  <si>
    <t>Пакина Александра</t>
  </si>
  <si>
    <t>Моисеенко Светлана</t>
  </si>
  <si>
    <t xml:space="preserve">Chernyshova Olga </t>
  </si>
  <si>
    <t>Кулачкова Людмила</t>
  </si>
  <si>
    <t>020</t>
  </si>
  <si>
    <t>012</t>
  </si>
  <si>
    <t>Фандеев Георгий</t>
  </si>
  <si>
    <t>Бутрякова Анна</t>
  </si>
  <si>
    <t>Борисов Андрей</t>
  </si>
  <si>
    <t>Ракчеев Алексей</t>
  </si>
  <si>
    <t>Косоротов Алексей</t>
  </si>
  <si>
    <t>Котова Вилена</t>
  </si>
  <si>
    <t>Морозова Наталья</t>
  </si>
  <si>
    <t xml:space="preserve">Турлак Вера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</si>
</sst>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5"/>
      <color rgb="FFFF0000"/>
      <name val="Calibri"/>
      <family val="2"/>
      <charset val="204"/>
      <scheme val="minor"/>
    </font>
    <font>
      <b/>
      <sz val="15"/>
      <color rgb="FFC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b/>
      <sz val="14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u/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3"/>
      <color rgb="FFFF0000"/>
      <name val="Arial"/>
      <family val="2"/>
      <charset val="204"/>
    </font>
    <font>
      <b/>
      <sz val="13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4" fillId="0" borderId="0" xfId="0" applyFont="1" applyFill="1"/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7" borderId="2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34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37" xfId="0" applyFont="1" applyFill="1" applyBorder="1" applyAlignment="1">
      <alignment horizontal="center" vertical="center"/>
    </xf>
    <xf numFmtId="0" fontId="2" fillId="7" borderId="4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0" fillId="0" borderId="0" xfId="0" applyNumberFormat="1" applyFont="1"/>
    <xf numFmtId="0" fontId="2" fillId="0" borderId="5" xfId="0" applyFont="1" applyBorder="1" applyAlignment="1">
      <alignment horizontal="center" vertical="center"/>
    </xf>
    <xf numFmtId="0" fontId="2" fillId="7" borderId="3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1" fillId="0" borderId="0" xfId="0" applyNumberFormat="1" applyFont="1"/>
    <xf numFmtId="0" fontId="1" fillId="0" borderId="0" xfId="0" applyFont="1"/>
    <xf numFmtId="0" fontId="2" fillId="7" borderId="17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43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49" fontId="6" fillId="8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7" borderId="4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2" fillId="4" borderId="26" xfId="0" applyFont="1" applyFill="1" applyBorder="1" applyAlignment="1">
      <alignment vertical="center" wrapText="1"/>
    </xf>
    <xf numFmtId="0" fontId="12" fillId="4" borderId="40" xfId="0" applyFont="1" applyFill="1" applyBorder="1" applyAlignment="1">
      <alignment vertical="center" wrapText="1"/>
    </xf>
    <xf numFmtId="0" fontId="12" fillId="4" borderId="28" xfId="0" applyFont="1" applyFill="1" applyBorder="1" applyAlignment="1">
      <alignment vertical="center" wrapText="1"/>
    </xf>
    <xf numFmtId="0" fontId="12" fillId="4" borderId="46" xfId="0" applyFont="1" applyFill="1" applyBorder="1" applyAlignment="1">
      <alignment vertical="center" wrapText="1"/>
    </xf>
    <xf numFmtId="0" fontId="12" fillId="4" borderId="48" xfId="0" applyFont="1" applyFill="1" applyBorder="1" applyAlignment="1">
      <alignment vertical="center" wrapText="1"/>
    </xf>
    <xf numFmtId="0" fontId="12" fillId="4" borderId="49" xfId="0" applyFont="1" applyFill="1" applyBorder="1" applyAlignment="1">
      <alignment vertical="center" wrapText="1"/>
    </xf>
    <xf numFmtId="0" fontId="12" fillId="4" borderId="51" xfId="0" applyFont="1" applyFill="1" applyBorder="1" applyAlignment="1">
      <alignment vertical="center" wrapText="1"/>
    </xf>
    <xf numFmtId="0" fontId="12" fillId="4" borderId="52" xfId="0" applyFont="1" applyFill="1" applyBorder="1" applyAlignment="1">
      <alignment vertical="center" wrapText="1"/>
    </xf>
    <xf numFmtId="49" fontId="13" fillId="3" borderId="39" xfId="0" applyNumberFormat="1" applyFont="1" applyFill="1" applyBorder="1" applyAlignment="1">
      <alignment horizontal="center" vertical="center" wrapText="1"/>
    </xf>
    <xf numFmtId="49" fontId="13" fillId="3" borderId="45" xfId="0" applyNumberFormat="1" applyFont="1" applyFill="1" applyBorder="1" applyAlignment="1">
      <alignment horizontal="center" vertical="center" wrapText="1"/>
    </xf>
    <xf numFmtId="49" fontId="13" fillId="3" borderId="47" xfId="0" applyNumberFormat="1" applyFont="1" applyFill="1" applyBorder="1" applyAlignment="1">
      <alignment horizontal="center" vertical="center" wrapText="1"/>
    </xf>
    <xf numFmtId="49" fontId="13" fillId="3" borderId="50" xfId="0" applyNumberFormat="1" applyFont="1" applyFill="1" applyBorder="1" applyAlignment="1">
      <alignment horizontal="center" vertical="center" wrapText="1"/>
    </xf>
    <xf numFmtId="49" fontId="13" fillId="3" borderId="53" xfId="0" applyNumberFormat="1" applyFont="1" applyFill="1" applyBorder="1" applyAlignment="1">
      <alignment horizontal="center" vertical="center" wrapText="1"/>
    </xf>
    <xf numFmtId="49" fontId="9" fillId="8" borderId="26" xfId="0" applyNumberFormat="1" applyFont="1" applyFill="1" applyBorder="1" applyAlignment="1">
      <alignment horizontal="center" vertical="center" wrapText="1"/>
    </xf>
    <xf numFmtId="49" fontId="9" fillId="8" borderId="28" xfId="0" applyNumberFormat="1" applyFont="1" applyFill="1" applyBorder="1" applyAlignment="1">
      <alignment horizontal="center" vertical="center" wrapText="1"/>
    </xf>
    <xf numFmtId="49" fontId="9" fillId="8" borderId="48" xfId="0" applyNumberFormat="1" applyFont="1" applyFill="1" applyBorder="1" applyAlignment="1">
      <alignment horizontal="center" vertical="center" wrapText="1"/>
    </xf>
    <xf numFmtId="49" fontId="9" fillId="8" borderId="51" xfId="0" applyNumberFormat="1" applyFont="1" applyFill="1" applyBorder="1" applyAlignment="1">
      <alignment horizontal="center" vertical="center" wrapText="1"/>
    </xf>
    <xf numFmtId="49" fontId="9" fillId="8" borderId="30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4" fillId="4" borderId="27" xfId="0" applyFont="1" applyFill="1" applyBorder="1" applyAlignment="1">
      <alignment vertical="center" wrapText="1"/>
    </xf>
    <xf numFmtId="0" fontId="14" fillId="4" borderId="40" xfId="0" applyFont="1" applyFill="1" applyBorder="1" applyAlignment="1">
      <alignment vertical="center" wrapText="1"/>
    </xf>
    <xf numFmtId="0" fontId="14" fillId="4" borderId="29" xfId="0" applyFont="1" applyFill="1" applyBorder="1" applyAlignment="1">
      <alignment vertical="center" wrapText="1"/>
    </xf>
    <xf numFmtId="0" fontId="14" fillId="4" borderId="46" xfId="0" applyFont="1" applyFill="1" applyBorder="1" applyAlignment="1">
      <alignment vertical="center" wrapText="1"/>
    </xf>
    <xf numFmtId="0" fontId="14" fillId="4" borderId="55" xfId="0" applyFont="1" applyFill="1" applyBorder="1" applyAlignment="1">
      <alignment vertical="center" wrapText="1"/>
    </xf>
    <xf numFmtId="0" fontId="14" fillId="4" borderId="49" xfId="0" applyFont="1" applyFill="1" applyBorder="1" applyAlignment="1">
      <alignment vertical="center" wrapText="1"/>
    </xf>
    <xf numFmtId="0" fontId="14" fillId="4" borderId="56" xfId="0" applyFont="1" applyFill="1" applyBorder="1" applyAlignment="1">
      <alignment vertical="center" wrapText="1"/>
    </xf>
    <xf numFmtId="0" fontId="14" fillId="4" borderId="52" xfId="0" applyFont="1" applyFill="1" applyBorder="1" applyAlignment="1">
      <alignment vertical="center" wrapText="1"/>
    </xf>
    <xf numFmtId="0" fontId="14" fillId="4" borderId="31" xfId="0" applyFont="1" applyFill="1" applyBorder="1" applyAlignment="1">
      <alignment vertical="center" wrapText="1"/>
    </xf>
    <xf numFmtId="0" fontId="14" fillId="4" borderId="42" xfId="0" applyFont="1" applyFill="1" applyBorder="1" applyAlignment="1">
      <alignment vertical="center" wrapText="1"/>
    </xf>
    <xf numFmtId="0" fontId="14" fillId="4" borderId="57" xfId="0" applyFont="1" applyFill="1" applyBorder="1" applyAlignment="1">
      <alignment wrapText="1"/>
    </xf>
    <xf numFmtId="0" fontId="14" fillId="4" borderId="58" xfId="0" applyFont="1" applyFill="1" applyBorder="1" applyAlignment="1">
      <alignment wrapText="1"/>
    </xf>
    <xf numFmtId="0" fontId="14" fillId="4" borderId="11" xfId="0" applyFont="1" applyFill="1" applyBorder="1" applyAlignment="1">
      <alignment wrapText="1"/>
    </xf>
    <xf numFmtId="0" fontId="15" fillId="4" borderId="11" xfId="0" applyFont="1" applyFill="1" applyBorder="1" applyAlignment="1">
      <alignment wrapText="1"/>
    </xf>
    <xf numFmtId="49" fontId="13" fillId="3" borderId="3" xfId="0" applyNumberFormat="1" applyFont="1" applyFill="1" applyBorder="1" applyAlignment="1">
      <alignment horizontal="center" vertical="center" wrapText="1"/>
    </xf>
    <xf numFmtId="49" fontId="13" fillId="3" borderId="13" xfId="0" applyNumberFormat="1" applyFont="1" applyFill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0" fontId="11" fillId="2" borderId="6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17" fillId="2" borderId="54" xfId="0" applyFont="1" applyFill="1" applyBorder="1" applyAlignment="1">
      <alignment horizontal="center" vertical="center"/>
    </xf>
    <xf numFmtId="0" fontId="18" fillId="2" borderId="5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49" fontId="13" fillId="8" borderId="3" xfId="0" applyNumberFormat="1" applyFont="1" applyFill="1" applyBorder="1" applyAlignment="1">
      <alignment horizontal="center" vertical="center" wrapText="1"/>
    </xf>
    <xf numFmtId="49" fontId="13" fillId="8" borderId="8" xfId="0" applyNumberFormat="1" applyFont="1" applyFill="1" applyBorder="1" applyAlignment="1">
      <alignment horizontal="center" vertical="center" wrapText="1"/>
    </xf>
    <xf numFmtId="0" fontId="14" fillId="4" borderId="61" xfId="0" applyFont="1" applyFill="1" applyBorder="1" applyAlignment="1">
      <alignment wrapText="1"/>
    </xf>
    <xf numFmtId="0" fontId="14" fillId="4" borderId="31" xfId="0" applyFont="1" applyFill="1" applyBorder="1" applyAlignment="1">
      <alignment wrapText="1"/>
    </xf>
    <xf numFmtId="0" fontId="11" fillId="2" borderId="16" xfId="0" applyFont="1" applyFill="1" applyBorder="1" applyAlignment="1">
      <alignment horizontal="center" vertical="center"/>
    </xf>
    <xf numFmtId="0" fontId="16" fillId="0" borderId="62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vertical="center" wrapText="1"/>
    </xf>
    <xf numFmtId="49" fontId="20" fillId="3" borderId="1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wrapText="1"/>
    </xf>
    <xf numFmtId="0" fontId="12" fillId="4" borderId="59" xfId="0" applyFont="1" applyFill="1" applyBorder="1" applyAlignment="1">
      <alignment wrapText="1"/>
    </xf>
    <xf numFmtId="0" fontId="12" fillId="4" borderId="29" xfId="0" applyFont="1" applyFill="1" applyBorder="1" applyAlignment="1">
      <alignment wrapText="1"/>
    </xf>
    <xf numFmtId="0" fontId="13" fillId="3" borderId="26" xfId="0" applyFont="1" applyFill="1" applyBorder="1" applyAlignment="1">
      <alignment horizontal="center" vertical="center" wrapText="1"/>
    </xf>
    <xf numFmtId="49" fontId="13" fillId="3" borderId="63" xfId="0" applyNumberFormat="1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49" fontId="13" fillId="3" borderId="28" xfId="0" applyNumberFormat="1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wrapText="1"/>
    </xf>
    <xf numFmtId="49" fontId="13" fillId="8" borderId="26" xfId="0" applyNumberFormat="1" applyFont="1" applyFill="1" applyBorder="1" applyAlignment="1">
      <alignment horizontal="center" vertical="center" wrapText="1"/>
    </xf>
    <xf numFmtId="49" fontId="13" fillId="8" borderId="28" xfId="0" applyNumberFormat="1" applyFont="1" applyFill="1" applyBorder="1" applyAlignment="1">
      <alignment horizontal="center" vertical="center" wrapText="1"/>
    </xf>
    <xf numFmtId="49" fontId="13" fillId="8" borderId="30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vertical="center" wrapText="1"/>
    </xf>
    <xf numFmtId="0" fontId="11" fillId="2" borderId="6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wrapText="1"/>
    </xf>
    <xf numFmtId="0" fontId="21" fillId="0" borderId="11" xfId="0" applyFont="1" applyFill="1" applyBorder="1"/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49" fontId="6" fillId="3" borderId="13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wrapText="1"/>
    </xf>
    <xf numFmtId="0" fontId="8" fillId="4" borderId="11" xfId="0" applyFont="1" applyFill="1" applyBorder="1" applyAlignment="1">
      <alignment vertical="center" wrapText="1"/>
    </xf>
    <xf numFmtId="0" fontId="22" fillId="6" borderId="11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1" fillId="5" borderId="11" xfId="0" applyFont="1" applyFill="1" applyBorder="1"/>
    <xf numFmtId="0" fontId="21" fillId="5" borderId="11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2" fillId="10" borderId="11" xfId="0" applyFont="1" applyFill="1" applyBorder="1" applyAlignment="1">
      <alignment horizontal="center" vertical="center"/>
    </xf>
    <xf numFmtId="0" fontId="21" fillId="10" borderId="11" xfId="0" applyFont="1" applyFill="1" applyBorder="1"/>
    <xf numFmtId="0" fontId="21" fillId="10" borderId="11" xfId="0" applyFont="1" applyFill="1" applyBorder="1" applyAlignment="1">
      <alignment horizontal="center" vertical="center"/>
    </xf>
    <xf numFmtId="0" fontId="21" fillId="10" borderId="5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1" fillId="0" borderId="6" xfId="0" applyFont="1" applyFill="1" applyBorder="1"/>
    <xf numFmtId="0" fontId="21" fillId="0" borderId="6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1" fillId="5" borderId="20" xfId="0" applyFont="1" applyFill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2" fillId="6" borderId="11" xfId="0" applyFont="1" applyFill="1" applyBorder="1"/>
    <xf numFmtId="0" fontId="22" fillId="6" borderId="4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2" fillId="5" borderId="11" xfId="0" applyFont="1" applyFill="1" applyBorder="1"/>
    <xf numFmtId="0" fontId="22" fillId="5" borderId="4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10" borderId="11" xfId="0" applyFont="1" applyFill="1" applyBorder="1"/>
    <xf numFmtId="0" fontId="22" fillId="10" borderId="4" xfId="0" applyFont="1" applyFill="1" applyBorder="1"/>
    <xf numFmtId="0" fontId="22" fillId="10" borderId="12" xfId="0" applyFont="1" applyFill="1" applyBorder="1" applyAlignment="1">
      <alignment horizontal="center" vertical="center"/>
    </xf>
    <xf numFmtId="0" fontId="22" fillId="0" borderId="11" xfId="0" applyFont="1" applyFill="1" applyBorder="1"/>
    <xf numFmtId="0" fontId="22" fillId="0" borderId="4" xfId="0" applyFont="1" applyFill="1" applyBorder="1"/>
    <xf numFmtId="0" fontId="22" fillId="0" borderId="12" xfId="0" applyFont="1" applyFill="1" applyBorder="1" applyAlignment="1">
      <alignment horizontal="center" vertical="center"/>
    </xf>
    <xf numFmtId="0" fontId="22" fillId="0" borderId="6" xfId="0" applyFont="1" applyFill="1" applyBorder="1"/>
    <xf numFmtId="0" fontId="22" fillId="0" borderId="9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F6" sqref="F6"/>
    </sheetView>
  </sheetViews>
  <sheetFormatPr defaultRowHeight="15"/>
  <cols>
    <col min="1" max="1" width="9.140625" style="14"/>
    <col min="2" max="2" width="22.85546875" style="5" customWidth="1"/>
    <col min="3" max="3" width="23" style="5" customWidth="1"/>
    <col min="4" max="4" width="10.5703125" style="6" customWidth="1"/>
    <col min="5" max="16384" width="9.140625" style="6"/>
  </cols>
  <sheetData>
    <row r="1" spans="1:6" s="20" customFormat="1" ht="20.25" thickBot="1">
      <c r="A1" s="19"/>
      <c r="B1" s="1" t="s">
        <v>7</v>
      </c>
    </row>
    <row r="2" spans="1:6" ht="16.5" customHeight="1" thickBot="1">
      <c r="A2" s="7" t="s">
        <v>39</v>
      </c>
      <c r="B2" s="9" t="s">
        <v>40</v>
      </c>
      <c r="C2" s="10" t="s">
        <v>43</v>
      </c>
      <c r="D2" s="11" t="s">
        <v>41</v>
      </c>
      <c r="E2" s="7" t="s">
        <v>1</v>
      </c>
      <c r="F2" s="13" t="s">
        <v>42</v>
      </c>
    </row>
    <row r="3" spans="1:6" s="34" customFormat="1" ht="16.5" customHeight="1">
      <c r="A3" s="46">
        <v>111</v>
      </c>
      <c r="B3" s="38" t="s">
        <v>51</v>
      </c>
      <c r="C3" s="39" t="s">
        <v>52</v>
      </c>
      <c r="D3" s="166">
        <v>1448</v>
      </c>
      <c r="E3" s="88">
        <v>1</v>
      </c>
      <c r="F3" s="15">
        <f>ROUND(((30-((30-1)/((SQRT(20))-1))*(SQRT(E3)-1))),2)</f>
        <v>30</v>
      </c>
    </row>
    <row r="4" spans="1:6" s="34" customFormat="1" ht="16.5" customHeight="1">
      <c r="A4" s="47">
        <v>179</v>
      </c>
      <c r="B4" s="40" t="s">
        <v>25</v>
      </c>
      <c r="C4" s="41" t="s">
        <v>26</v>
      </c>
      <c r="D4" s="167">
        <v>1420</v>
      </c>
      <c r="E4" s="89">
        <v>2</v>
      </c>
      <c r="F4" s="15">
        <f t="shared" ref="F4:F22" si="0">ROUND(((30-((30-1)/((SQRT(20))-1))*(SQRT(E4)-1))),2)</f>
        <v>26.54</v>
      </c>
    </row>
    <row r="5" spans="1:6" s="34" customFormat="1" ht="16.5" customHeight="1">
      <c r="A5" s="47">
        <v>675</v>
      </c>
      <c r="B5" s="40" t="s">
        <v>53</v>
      </c>
      <c r="C5" s="41" t="s">
        <v>54</v>
      </c>
      <c r="D5" s="167">
        <v>1380</v>
      </c>
      <c r="E5" s="89">
        <v>3</v>
      </c>
      <c r="F5" s="15">
        <f t="shared" si="0"/>
        <v>23.89</v>
      </c>
    </row>
    <row r="6" spans="1:6" s="34" customFormat="1" ht="16.5" customHeight="1">
      <c r="A6" s="47" t="s">
        <v>29</v>
      </c>
      <c r="B6" s="40" t="s">
        <v>55</v>
      </c>
      <c r="C6" s="41" t="s">
        <v>56</v>
      </c>
      <c r="D6" s="167">
        <v>1355</v>
      </c>
      <c r="E6" s="90">
        <v>4</v>
      </c>
      <c r="F6" s="15">
        <f t="shared" si="0"/>
        <v>21.65</v>
      </c>
    </row>
    <row r="7" spans="1:6" s="34" customFormat="1" ht="16.5" customHeight="1">
      <c r="A7" s="48">
        <v>906</v>
      </c>
      <c r="B7" s="42" t="s">
        <v>57</v>
      </c>
      <c r="C7" s="43" t="s">
        <v>58</v>
      </c>
      <c r="D7" s="167">
        <v>1345</v>
      </c>
      <c r="E7" s="90">
        <v>5</v>
      </c>
      <c r="F7" s="15">
        <f t="shared" si="0"/>
        <v>19.68</v>
      </c>
    </row>
    <row r="8" spans="1:6" s="34" customFormat="1" ht="16.5" customHeight="1">
      <c r="A8" s="49" t="s">
        <v>59</v>
      </c>
      <c r="B8" s="44" t="s">
        <v>60</v>
      </c>
      <c r="C8" s="45" t="s">
        <v>61</v>
      </c>
      <c r="D8" s="167">
        <v>1135</v>
      </c>
      <c r="E8" s="80">
        <v>6</v>
      </c>
      <c r="F8" s="15">
        <f t="shared" si="0"/>
        <v>17.89</v>
      </c>
    </row>
    <row r="9" spans="1:6" s="34" customFormat="1" ht="16.5" customHeight="1">
      <c r="A9" s="47" t="s">
        <v>36</v>
      </c>
      <c r="B9" s="40" t="s">
        <v>11</v>
      </c>
      <c r="C9" s="41" t="s">
        <v>12</v>
      </c>
      <c r="D9" s="167">
        <v>1130</v>
      </c>
      <c r="E9" s="90">
        <v>7</v>
      </c>
      <c r="F9" s="15">
        <f t="shared" si="0"/>
        <v>16.25</v>
      </c>
    </row>
    <row r="10" spans="1:6" s="34" customFormat="1" ht="16.5" customHeight="1">
      <c r="A10" s="47">
        <v>550</v>
      </c>
      <c r="B10" s="40" t="s">
        <v>13</v>
      </c>
      <c r="C10" s="41" t="s">
        <v>14</v>
      </c>
      <c r="D10" s="167">
        <v>1110</v>
      </c>
      <c r="E10" s="90">
        <v>8</v>
      </c>
      <c r="F10" s="15">
        <f t="shared" si="0"/>
        <v>14.73</v>
      </c>
    </row>
    <row r="11" spans="1:6" s="34" customFormat="1" ht="16.5" customHeight="1">
      <c r="A11" s="47" t="s">
        <v>49</v>
      </c>
      <c r="B11" s="40" t="s">
        <v>62</v>
      </c>
      <c r="C11" s="41" t="s">
        <v>63</v>
      </c>
      <c r="D11" s="167">
        <v>1090</v>
      </c>
      <c r="E11" s="90">
        <v>9</v>
      </c>
      <c r="F11" s="15">
        <f t="shared" si="0"/>
        <v>13.3</v>
      </c>
    </row>
    <row r="12" spans="1:6" s="34" customFormat="1" ht="16.5" customHeight="1">
      <c r="A12" s="47" t="s">
        <v>44</v>
      </c>
      <c r="B12" s="40" t="s">
        <v>30</v>
      </c>
      <c r="C12" s="41" t="s">
        <v>31</v>
      </c>
      <c r="D12" s="167">
        <v>1075</v>
      </c>
      <c r="E12" s="80">
        <v>10</v>
      </c>
      <c r="F12" s="15">
        <f t="shared" si="0"/>
        <v>11.94</v>
      </c>
    </row>
    <row r="13" spans="1:6" s="34" customFormat="1" ht="16.5" customHeight="1">
      <c r="A13" s="47" t="s">
        <v>21</v>
      </c>
      <c r="B13" s="40" t="s">
        <v>64</v>
      </c>
      <c r="C13" s="41" t="s">
        <v>65</v>
      </c>
      <c r="D13" s="167">
        <v>1045</v>
      </c>
      <c r="E13" s="90">
        <v>11</v>
      </c>
      <c r="F13" s="15">
        <f t="shared" si="0"/>
        <v>10.65</v>
      </c>
    </row>
    <row r="14" spans="1:6" s="34" customFormat="1" ht="16.5" customHeight="1">
      <c r="A14" s="47" t="s">
        <v>5</v>
      </c>
      <c r="B14" s="40" t="s">
        <v>66</v>
      </c>
      <c r="C14" s="41" t="s">
        <v>67</v>
      </c>
      <c r="D14" s="167">
        <v>1040</v>
      </c>
      <c r="E14" s="90">
        <v>12</v>
      </c>
      <c r="F14" s="15">
        <f t="shared" si="0"/>
        <v>9.42</v>
      </c>
    </row>
    <row r="15" spans="1:6" s="34" customFormat="1" ht="16.5" customHeight="1">
      <c r="A15" s="47" t="s">
        <v>6</v>
      </c>
      <c r="B15" s="42" t="s">
        <v>32</v>
      </c>
      <c r="C15" s="43" t="s">
        <v>24</v>
      </c>
      <c r="D15" s="167">
        <v>1007</v>
      </c>
      <c r="E15" s="90">
        <v>13</v>
      </c>
      <c r="F15" s="15">
        <f t="shared" si="0"/>
        <v>8.24</v>
      </c>
    </row>
    <row r="16" spans="1:6" s="34" customFormat="1" ht="16.5" customHeight="1">
      <c r="A16" s="49" t="s">
        <v>68</v>
      </c>
      <c r="B16" s="44" t="s">
        <v>69</v>
      </c>
      <c r="C16" s="45" t="s">
        <v>70</v>
      </c>
      <c r="D16" s="167">
        <v>804</v>
      </c>
      <c r="E16" s="80">
        <v>14</v>
      </c>
      <c r="F16" s="15">
        <f t="shared" si="0"/>
        <v>7.1</v>
      </c>
    </row>
    <row r="17" spans="1:6" s="34" customFormat="1" ht="16.5" customHeight="1">
      <c r="A17" s="47" t="s">
        <v>2</v>
      </c>
      <c r="B17" s="40" t="s">
        <v>3</v>
      </c>
      <c r="C17" s="41" t="s">
        <v>4</v>
      </c>
      <c r="D17" s="167">
        <v>710</v>
      </c>
      <c r="E17" s="90">
        <v>15</v>
      </c>
      <c r="F17" s="15">
        <f t="shared" si="0"/>
        <v>6</v>
      </c>
    </row>
    <row r="18" spans="1:6" s="34" customFormat="1" ht="16.5" customHeight="1">
      <c r="A18" s="48" t="s">
        <v>71</v>
      </c>
      <c r="B18" s="42" t="s">
        <v>72</v>
      </c>
      <c r="C18" s="43" t="s">
        <v>73</v>
      </c>
      <c r="D18" s="167">
        <v>620</v>
      </c>
      <c r="E18" s="90">
        <v>16</v>
      </c>
      <c r="F18" s="15">
        <f t="shared" si="0"/>
        <v>4.9400000000000004</v>
      </c>
    </row>
    <row r="19" spans="1:6" s="34" customFormat="1" ht="16.5" customHeight="1">
      <c r="A19" s="49">
        <v>689</v>
      </c>
      <c r="B19" s="44" t="s">
        <v>74</v>
      </c>
      <c r="C19" s="45" t="s">
        <v>75</v>
      </c>
      <c r="D19" s="167">
        <v>610</v>
      </c>
      <c r="E19" s="90">
        <v>17</v>
      </c>
      <c r="F19" s="15">
        <f t="shared" si="0"/>
        <v>3.92</v>
      </c>
    </row>
    <row r="20" spans="1:6" s="34" customFormat="1" ht="16.5" customHeight="1">
      <c r="A20" s="47">
        <v>299</v>
      </c>
      <c r="B20" s="40" t="s">
        <v>76</v>
      </c>
      <c r="C20" s="41" t="s">
        <v>77</v>
      </c>
      <c r="D20" s="167">
        <v>560</v>
      </c>
      <c r="E20" s="80">
        <v>18</v>
      </c>
      <c r="F20" s="15">
        <f t="shared" si="0"/>
        <v>2.92</v>
      </c>
    </row>
    <row r="21" spans="1:6" s="34" customFormat="1" ht="16.5" customHeight="1">
      <c r="A21" s="47" t="s">
        <v>22</v>
      </c>
      <c r="B21" s="40" t="s">
        <v>19</v>
      </c>
      <c r="C21" s="41" t="s">
        <v>20</v>
      </c>
      <c r="D21" s="167">
        <v>340</v>
      </c>
      <c r="E21" s="90">
        <v>19</v>
      </c>
      <c r="F21" s="15">
        <f t="shared" si="0"/>
        <v>1.95</v>
      </c>
    </row>
    <row r="22" spans="1:6" s="34" customFormat="1" ht="16.5" customHeight="1">
      <c r="A22" s="50" t="s">
        <v>78</v>
      </c>
      <c r="B22" s="40" t="s">
        <v>33</v>
      </c>
      <c r="C22" s="41" t="s">
        <v>34</v>
      </c>
      <c r="D22" s="167">
        <v>315</v>
      </c>
      <c r="E22" s="90">
        <v>20</v>
      </c>
      <c r="F22" s="15">
        <f t="shared" si="0"/>
        <v>1</v>
      </c>
    </row>
    <row r="23" spans="1:6" ht="15.75" customHeight="1"/>
    <row r="24" spans="1:6" ht="20.25" thickBot="1">
      <c r="B24" s="2" t="s">
        <v>10</v>
      </c>
      <c r="C24" s="6"/>
    </row>
    <row r="25" spans="1:6" ht="16.5" customHeight="1" thickBot="1">
      <c r="A25" s="7" t="s">
        <v>39</v>
      </c>
      <c r="B25" s="9" t="s">
        <v>40</v>
      </c>
      <c r="C25" s="10" t="s">
        <v>43</v>
      </c>
      <c r="D25" s="11" t="s">
        <v>41</v>
      </c>
      <c r="E25" s="7" t="s">
        <v>1</v>
      </c>
      <c r="F25" s="13" t="s">
        <v>42</v>
      </c>
    </row>
    <row r="26" spans="1:6" ht="18" customHeight="1">
      <c r="A26" s="51" t="s">
        <v>79</v>
      </c>
      <c r="B26" s="57" t="s">
        <v>80</v>
      </c>
      <c r="C26" s="58" t="s">
        <v>81</v>
      </c>
      <c r="D26" s="36">
        <v>1476</v>
      </c>
      <c r="E26" s="88">
        <v>1</v>
      </c>
      <c r="F26" s="15">
        <f>ROUND(((30-((30-1)/((SQRT(5))-1))*(SQRT(E26)-1))),2)</f>
        <v>30</v>
      </c>
    </row>
    <row r="27" spans="1:6" ht="18" customHeight="1">
      <c r="A27" s="52" t="s">
        <v>82</v>
      </c>
      <c r="B27" s="59" t="s">
        <v>17</v>
      </c>
      <c r="C27" s="60" t="s">
        <v>18</v>
      </c>
      <c r="D27" s="37">
        <v>1455</v>
      </c>
      <c r="E27" s="89">
        <v>2</v>
      </c>
      <c r="F27" s="15">
        <f t="shared" ref="F27:F30" si="1">ROUND(((30-((30-1)/((SQRT(5))-1))*(SQRT(E27)-1))),2)</f>
        <v>20.28</v>
      </c>
    </row>
    <row r="28" spans="1:6" ht="18" customHeight="1">
      <c r="A28" s="53">
        <v>391</v>
      </c>
      <c r="B28" s="61" t="s">
        <v>37</v>
      </c>
      <c r="C28" s="62" t="s">
        <v>38</v>
      </c>
      <c r="D28" s="37">
        <v>1426</v>
      </c>
      <c r="E28" s="89">
        <v>3</v>
      </c>
      <c r="F28" s="15">
        <f t="shared" si="1"/>
        <v>12.82</v>
      </c>
    </row>
    <row r="29" spans="1:6" ht="18" customHeight="1">
      <c r="A29" s="54">
        <v>173</v>
      </c>
      <c r="B29" s="63" t="s">
        <v>8</v>
      </c>
      <c r="C29" s="64" t="s">
        <v>9</v>
      </c>
      <c r="D29" s="37">
        <v>1397</v>
      </c>
      <c r="E29" s="90">
        <v>4</v>
      </c>
      <c r="F29" s="15">
        <f t="shared" si="1"/>
        <v>6.54</v>
      </c>
    </row>
    <row r="30" spans="1:6" ht="18" customHeight="1" thickBot="1">
      <c r="A30" s="55" t="s">
        <v>83</v>
      </c>
      <c r="B30" s="65" t="s">
        <v>84</v>
      </c>
      <c r="C30" s="66" t="s">
        <v>85</v>
      </c>
      <c r="D30" s="56">
        <v>830</v>
      </c>
      <c r="E30" s="81">
        <v>5</v>
      </c>
      <c r="F30" s="15">
        <f t="shared" si="1"/>
        <v>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pane xSplit="1" ySplit="2" topLeftCell="B9" activePane="bottomRight" state="frozen"/>
      <selection pane="topRight" activeCell="C1" sqref="C1"/>
      <selection pane="bottomLeft" activeCell="A6" sqref="A6"/>
      <selection pane="bottomRight" activeCell="F12" sqref="F12"/>
    </sheetView>
  </sheetViews>
  <sheetFormatPr defaultRowHeight="15"/>
  <cols>
    <col min="1" max="1" width="9.140625" style="14"/>
    <col min="2" max="2" width="22.42578125" style="5" customWidth="1"/>
    <col min="3" max="3" width="23.42578125" style="5" customWidth="1"/>
    <col min="4" max="4" width="10.5703125" style="6" customWidth="1"/>
    <col min="5" max="16384" width="9.140625" style="6"/>
  </cols>
  <sheetData>
    <row r="1" spans="1:6" s="20" customFormat="1" ht="20.25" thickBot="1">
      <c r="A1" s="19"/>
      <c r="B1" s="1" t="s">
        <v>7</v>
      </c>
    </row>
    <row r="2" spans="1:6" ht="16.5" customHeight="1" thickBot="1">
      <c r="A2" s="7" t="s">
        <v>39</v>
      </c>
      <c r="B2" s="25" t="s">
        <v>40</v>
      </c>
      <c r="C2" s="26" t="s">
        <v>43</v>
      </c>
      <c r="D2" s="11" t="s">
        <v>41</v>
      </c>
      <c r="E2" s="7" t="s">
        <v>1</v>
      </c>
      <c r="F2" s="13" t="s">
        <v>42</v>
      </c>
    </row>
    <row r="3" spans="1:6" s="34" customFormat="1" ht="16.5" customHeight="1">
      <c r="A3" s="71">
        <v>675</v>
      </c>
      <c r="B3" s="69" t="s">
        <v>53</v>
      </c>
      <c r="C3" s="69" t="s">
        <v>54</v>
      </c>
      <c r="D3" s="75">
        <v>1405</v>
      </c>
      <c r="E3" s="78">
        <v>1</v>
      </c>
      <c r="F3" s="15">
        <f>ROUND(((30-((30-1)/((SQRT(13))-1))*(SQRT(E3)-1))),2)</f>
        <v>30</v>
      </c>
    </row>
    <row r="4" spans="1:6" s="34" customFormat="1" ht="16.5" customHeight="1">
      <c r="A4" s="72">
        <v>111</v>
      </c>
      <c r="B4" s="69" t="s">
        <v>86</v>
      </c>
      <c r="C4" s="69" t="s">
        <v>52</v>
      </c>
      <c r="D4" s="76">
        <v>1382</v>
      </c>
      <c r="E4" s="79">
        <v>2</v>
      </c>
      <c r="F4" s="15">
        <f t="shared" ref="F4:F15" si="0">ROUND(((30-((30-1)/((SQRT(13))-1))*(SQRT(E4)-1))),2)</f>
        <v>25.39</v>
      </c>
    </row>
    <row r="5" spans="1:6" s="34" customFormat="1" ht="16.5" customHeight="1">
      <c r="A5" s="72">
        <v>689</v>
      </c>
      <c r="B5" s="70" t="s">
        <v>74</v>
      </c>
      <c r="C5" s="70" t="s">
        <v>75</v>
      </c>
      <c r="D5" s="76">
        <v>1375</v>
      </c>
      <c r="E5" s="79">
        <v>3</v>
      </c>
      <c r="F5" s="15">
        <f t="shared" si="0"/>
        <v>21.85</v>
      </c>
    </row>
    <row r="6" spans="1:6" s="34" customFormat="1" ht="16.5" customHeight="1">
      <c r="A6" s="72" t="s">
        <v>44</v>
      </c>
      <c r="B6" s="69" t="s">
        <v>30</v>
      </c>
      <c r="C6" s="69" t="s">
        <v>31</v>
      </c>
      <c r="D6" s="76">
        <v>1355</v>
      </c>
      <c r="E6" s="80">
        <v>4</v>
      </c>
      <c r="F6" s="15">
        <f t="shared" si="0"/>
        <v>18.87</v>
      </c>
    </row>
    <row r="7" spans="1:6" s="34" customFormat="1" ht="16.5" customHeight="1">
      <c r="A7" s="72">
        <v>179</v>
      </c>
      <c r="B7" s="69" t="s">
        <v>25</v>
      </c>
      <c r="C7" s="69" t="s">
        <v>26</v>
      </c>
      <c r="D7" s="76">
        <v>1335</v>
      </c>
      <c r="E7" s="80">
        <v>5</v>
      </c>
      <c r="F7" s="15">
        <f t="shared" si="0"/>
        <v>16.239999999999998</v>
      </c>
    </row>
    <row r="8" spans="1:6" s="34" customFormat="1" ht="16.5" customHeight="1">
      <c r="A8" s="72" t="s">
        <v>36</v>
      </c>
      <c r="B8" s="69" t="s">
        <v>11</v>
      </c>
      <c r="C8" s="69" t="s">
        <v>12</v>
      </c>
      <c r="D8" s="76">
        <v>1214</v>
      </c>
      <c r="E8" s="80">
        <v>6</v>
      </c>
      <c r="F8" s="15">
        <f t="shared" si="0"/>
        <v>13.87</v>
      </c>
    </row>
    <row r="9" spans="1:6" s="34" customFormat="1" ht="16.5" customHeight="1">
      <c r="A9" s="72">
        <v>669</v>
      </c>
      <c r="B9" s="69" t="s">
        <v>69</v>
      </c>
      <c r="C9" s="69" t="s">
        <v>70</v>
      </c>
      <c r="D9" s="76">
        <v>1200</v>
      </c>
      <c r="E9" s="80">
        <v>7</v>
      </c>
      <c r="F9" s="15">
        <f t="shared" si="0"/>
        <v>11.68</v>
      </c>
    </row>
    <row r="10" spans="1:6" s="34" customFormat="1" ht="16.5" customHeight="1">
      <c r="A10" s="72">
        <v>550</v>
      </c>
      <c r="B10" s="69" t="s">
        <v>13</v>
      </c>
      <c r="C10" s="69" t="s">
        <v>14</v>
      </c>
      <c r="D10" s="76">
        <v>1161</v>
      </c>
      <c r="E10" s="80">
        <v>8</v>
      </c>
      <c r="F10" s="15">
        <f t="shared" si="0"/>
        <v>9.65</v>
      </c>
    </row>
    <row r="11" spans="1:6" s="34" customFormat="1" ht="16.5" customHeight="1">
      <c r="A11" s="72" t="s">
        <v>6</v>
      </c>
      <c r="B11" s="69" t="s">
        <v>32</v>
      </c>
      <c r="C11" s="69" t="s">
        <v>24</v>
      </c>
      <c r="D11" s="76">
        <v>1094</v>
      </c>
      <c r="E11" s="80">
        <v>9</v>
      </c>
      <c r="F11" s="15">
        <f t="shared" si="0"/>
        <v>7.74</v>
      </c>
    </row>
    <row r="12" spans="1:6" s="34" customFormat="1" ht="16.5" customHeight="1">
      <c r="A12" s="72" t="s">
        <v>95</v>
      </c>
      <c r="B12" s="69" t="s">
        <v>87</v>
      </c>
      <c r="C12" s="69" t="s">
        <v>88</v>
      </c>
      <c r="D12" s="76">
        <v>830</v>
      </c>
      <c r="E12" s="80">
        <v>10</v>
      </c>
      <c r="F12" s="15">
        <f t="shared" si="0"/>
        <v>5.93</v>
      </c>
    </row>
    <row r="13" spans="1:6" s="34" customFormat="1" ht="16.5" customHeight="1">
      <c r="A13" s="72">
        <v>703</v>
      </c>
      <c r="B13" s="69" t="s">
        <v>89</v>
      </c>
      <c r="C13" s="69" t="s">
        <v>90</v>
      </c>
      <c r="D13" s="76">
        <v>335</v>
      </c>
      <c r="E13" s="80">
        <v>11</v>
      </c>
      <c r="F13" s="15">
        <f t="shared" si="0"/>
        <v>4.22</v>
      </c>
    </row>
    <row r="14" spans="1:6" s="34" customFormat="1" ht="16.5" customHeight="1">
      <c r="A14" s="72" t="s">
        <v>50</v>
      </c>
      <c r="B14" s="69" t="s">
        <v>91</v>
      </c>
      <c r="C14" s="69" t="s">
        <v>92</v>
      </c>
      <c r="D14" s="76">
        <v>285</v>
      </c>
      <c r="E14" s="80">
        <v>12</v>
      </c>
      <c r="F14" s="15">
        <f t="shared" si="0"/>
        <v>2.57</v>
      </c>
    </row>
    <row r="15" spans="1:6" s="34" customFormat="1" ht="16.5" customHeight="1" thickBot="1">
      <c r="A15" s="73" t="s">
        <v>96</v>
      </c>
      <c r="B15" s="69" t="s">
        <v>93</v>
      </c>
      <c r="C15" s="69" t="s">
        <v>94</v>
      </c>
      <c r="D15" s="77">
        <v>0</v>
      </c>
      <c r="E15" s="81">
        <v>13</v>
      </c>
      <c r="F15" s="15">
        <f t="shared" si="0"/>
        <v>1</v>
      </c>
    </row>
    <row r="16" spans="1:6" ht="15.75" customHeight="1"/>
    <row r="17" spans="1:6" ht="20.25" thickBot="1">
      <c r="B17" s="2" t="s">
        <v>10</v>
      </c>
      <c r="C17" s="6"/>
    </row>
    <row r="18" spans="1:6" ht="16.5" customHeight="1" thickBot="1">
      <c r="A18" s="7" t="s">
        <v>39</v>
      </c>
      <c r="B18" s="9" t="s">
        <v>40</v>
      </c>
      <c r="C18" s="10" t="s">
        <v>43</v>
      </c>
      <c r="D18" s="11" t="s">
        <v>41</v>
      </c>
      <c r="E18" s="7" t="s">
        <v>1</v>
      </c>
      <c r="F18" s="13" t="s">
        <v>42</v>
      </c>
    </row>
    <row r="19" spans="1:6" ht="18">
      <c r="A19" s="82" t="s">
        <v>79</v>
      </c>
      <c r="B19" s="67" t="s">
        <v>80</v>
      </c>
      <c r="C19" s="68" t="s">
        <v>81</v>
      </c>
      <c r="D19" s="75">
        <v>1218</v>
      </c>
      <c r="E19" s="74">
        <v>1</v>
      </c>
      <c r="F19" s="15">
        <f>ROUND(((30-((30-1)/((SQRT(2))-1))*(SQRT(E19)-1))),2)</f>
        <v>30</v>
      </c>
    </row>
    <row r="20" spans="1:6" ht="18.75" thickBot="1">
      <c r="A20" s="83" t="s">
        <v>83</v>
      </c>
      <c r="B20" s="84" t="s">
        <v>84</v>
      </c>
      <c r="C20" s="85" t="s">
        <v>85</v>
      </c>
      <c r="D20" s="87">
        <v>831</v>
      </c>
      <c r="E20" s="86">
        <v>2</v>
      </c>
      <c r="F20" s="15">
        <f>ROUND(((30-((30-1)/((SQRT(2))-1))*(SQRT(E20)-1))),2)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F5" sqref="F5"/>
    </sheetView>
  </sheetViews>
  <sheetFormatPr defaultRowHeight="15"/>
  <cols>
    <col min="1" max="1" width="9.140625" style="14"/>
    <col min="2" max="2" width="21.42578125" style="5" customWidth="1"/>
    <col min="3" max="3" width="19" style="5" customWidth="1"/>
    <col min="4" max="4" width="10.5703125" style="6" customWidth="1"/>
    <col min="5" max="16384" width="9.140625" style="6"/>
  </cols>
  <sheetData>
    <row r="1" spans="1:6" s="20" customFormat="1" ht="20.25" thickBot="1">
      <c r="A1" s="19"/>
      <c r="B1" s="1" t="s">
        <v>7</v>
      </c>
    </row>
    <row r="2" spans="1:6" ht="16.5" customHeight="1" thickBot="1">
      <c r="A2" s="7" t="s">
        <v>39</v>
      </c>
      <c r="B2" s="9" t="s">
        <v>40</v>
      </c>
      <c r="C2" s="10" t="s">
        <v>43</v>
      </c>
      <c r="D2" s="11" t="s">
        <v>41</v>
      </c>
      <c r="E2" s="7" t="s">
        <v>1</v>
      </c>
      <c r="F2" s="13" t="s">
        <v>42</v>
      </c>
    </row>
    <row r="3" spans="1:6" s="34" customFormat="1" ht="16.5" customHeight="1">
      <c r="A3" s="92">
        <v>111</v>
      </c>
      <c r="B3" s="91" t="s">
        <v>86</v>
      </c>
      <c r="C3" s="91" t="s">
        <v>52</v>
      </c>
      <c r="D3" s="75">
        <v>1320</v>
      </c>
      <c r="E3" s="78">
        <v>1</v>
      </c>
      <c r="F3" s="15">
        <f>ROUND(((30-((30-1)/((SQRT(6))-1))*(SQRT(E3)-1))),2)</f>
        <v>30</v>
      </c>
    </row>
    <row r="4" spans="1:6" s="34" customFormat="1" ht="16.5" customHeight="1">
      <c r="A4" s="92" t="s">
        <v>44</v>
      </c>
      <c r="B4" s="91" t="s">
        <v>97</v>
      </c>
      <c r="C4" s="91" t="s">
        <v>31</v>
      </c>
      <c r="D4" s="76">
        <v>1295</v>
      </c>
      <c r="E4" s="79">
        <v>2</v>
      </c>
      <c r="F4" s="15">
        <f t="shared" ref="F4:F8" si="0">ROUND(((30-((30-1)/((SQRT(6))-1))*(SQRT(E4)-1))),2)</f>
        <v>21.71</v>
      </c>
    </row>
    <row r="5" spans="1:6" s="34" customFormat="1" ht="16.5" customHeight="1">
      <c r="A5" s="92">
        <v>675</v>
      </c>
      <c r="B5" s="91" t="s">
        <v>53</v>
      </c>
      <c r="C5" s="91" t="s">
        <v>98</v>
      </c>
      <c r="D5" s="76">
        <v>1290</v>
      </c>
      <c r="E5" s="79">
        <v>3</v>
      </c>
      <c r="F5" s="15">
        <f t="shared" si="0"/>
        <v>15.35</v>
      </c>
    </row>
    <row r="6" spans="1:6" s="34" customFormat="1" ht="16.5" customHeight="1">
      <c r="A6" s="92" t="s">
        <v>6</v>
      </c>
      <c r="B6" s="91" t="s">
        <v>23</v>
      </c>
      <c r="C6" s="91" t="s">
        <v>24</v>
      </c>
      <c r="D6" s="76">
        <v>1177</v>
      </c>
      <c r="E6" s="80">
        <v>4</v>
      </c>
      <c r="F6" s="15">
        <f t="shared" si="0"/>
        <v>9.99</v>
      </c>
    </row>
    <row r="7" spans="1:6" s="34" customFormat="1" ht="16.5" customHeight="1">
      <c r="A7" s="92">
        <v>864</v>
      </c>
      <c r="B7" s="91" t="s">
        <v>27</v>
      </c>
      <c r="C7" s="91" t="s">
        <v>28</v>
      </c>
      <c r="D7" s="76">
        <v>1115</v>
      </c>
      <c r="E7" s="80">
        <v>5</v>
      </c>
      <c r="F7" s="15">
        <f t="shared" si="0"/>
        <v>5.27</v>
      </c>
    </row>
    <row r="8" spans="1:6" s="34" customFormat="1" ht="16.5" customHeight="1">
      <c r="A8" s="92">
        <v>689</v>
      </c>
      <c r="B8" s="91" t="s">
        <v>99</v>
      </c>
      <c r="C8" s="91" t="s">
        <v>75</v>
      </c>
      <c r="D8" s="76">
        <v>915</v>
      </c>
      <c r="E8" s="80">
        <v>6</v>
      </c>
      <c r="F8" s="15">
        <f t="shared" si="0"/>
        <v>1</v>
      </c>
    </row>
    <row r="9" spans="1:6" ht="15.75" customHeight="1"/>
    <row r="10" spans="1:6" ht="20.25" thickBot="1">
      <c r="B10" s="2" t="s">
        <v>10</v>
      </c>
      <c r="C10" s="6"/>
    </row>
    <row r="11" spans="1:6" ht="16.5" customHeight="1" thickBot="1">
      <c r="A11" s="21" t="s">
        <v>39</v>
      </c>
      <c r="B11" s="25" t="s">
        <v>40</v>
      </c>
      <c r="C11" s="26" t="s">
        <v>43</v>
      </c>
      <c r="D11" s="35" t="s">
        <v>41</v>
      </c>
      <c r="E11" s="21" t="s">
        <v>1</v>
      </c>
      <c r="F11" s="16" t="s">
        <v>42</v>
      </c>
    </row>
    <row r="12" spans="1:6" ht="18">
      <c r="A12" s="107">
        <v>669</v>
      </c>
      <c r="B12" s="108" t="s">
        <v>100</v>
      </c>
      <c r="C12" s="108" t="s">
        <v>70</v>
      </c>
      <c r="D12" s="75">
        <v>1100</v>
      </c>
      <c r="E12" s="93">
        <v>1</v>
      </c>
      <c r="F12" s="17">
        <f>ROUND(((30-((30-1)/((SQRT(2))-1))*(SQRT(E12)-1))),2)</f>
        <v>30</v>
      </c>
    </row>
    <row r="13" spans="1:6" ht="18.75" thickBot="1">
      <c r="A13" s="109">
        <v>77</v>
      </c>
      <c r="B13" s="110" t="s">
        <v>101</v>
      </c>
      <c r="C13" s="110" t="s">
        <v>102</v>
      </c>
      <c r="D13" s="87">
        <v>805</v>
      </c>
      <c r="E13" s="111">
        <v>2</v>
      </c>
      <c r="F13" s="18">
        <f>ROUND(((30-((30-1)/((SQRT(2))-1))*(SQRT(E13)-1))),2)</f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F5" sqref="F5"/>
    </sheetView>
  </sheetViews>
  <sheetFormatPr defaultRowHeight="15"/>
  <cols>
    <col min="1" max="1" width="9.140625" style="14"/>
    <col min="2" max="2" width="21.42578125" style="5" customWidth="1"/>
    <col min="3" max="3" width="19" style="5" customWidth="1"/>
    <col min="4" max="4" width="10.5703125" style="6" customWidth="1"/>
    <col min="5" max="16384" width="9.140625" style="6"/>
  </cols>
  <sheetData>
    <row r="1" spans="1:6" s="20" customFormat="1" ht="20.25" thickBot="1">
      <c r="A1" s="19"/>
      <c r="B1" s="1" t="s">
        <v>7</v>
      </c>
    </row>
    <row r="2" spans="1:6" ht="16.5" customHeight="1" thickBot="1">
      <c r="A2" s="21" t="s">
        <v>39</v>
      </c>
      <c r="B2" s="25" t="s">
        <v>40</v>
      </c>
      <c r="C2" s="26" t="s">
        <v>43</v>
      </c>
      <c r="D2" s="35" t="s">
        <v>41</v>
      </c>
      <c r="E2" s="21" t="s">
        <v>1</v>
      </c>
      <c r="F2" s="16" t="s">
        <v>42</v>
      </c>
    </row>
    <row r="3" spans="1:6" s="34" customFormat="1" ht="16.5" customHeight="1">
      <c r="A3" s="97">
        <v>111</v>
      </c>
      <c r="B3" s="94" t="s">
        <v>86</v>
      </c>
      <c r="C3" s="94" t="s">
        <v>52</v>
      </c>
      <c r="D3" s="75">
        <v>1525</v>
      </c>
      <c r="E3" s="78">
        <v>1</v>
      </c>
      <c r="F3" s="17">
        <f>ROUND(((30-((30-1)/((SQRT(7))-1))*(SQRT(E3)-1))),2)</f>
        <v>30</v>
      </c>
    </row>
    <row r="4" spans="1:6" s="34" customFormat="1" ht="16.5" customHeight="1">
      <c r="A4" s="98" t="s">
        <v>6</v>
      </c>
      <c r="B4" s="95" t="s">
        <v>32</v>
      </c>
      <c r="C4" s="95" t="s">
        <v>24</v>
      </c>
      <c r="D4" s="76">
        <v>1238</v>
      </c>
      <c r="E4" s="79">
        <v>2</v>
      </c>
      <c r="F4" s="15">
        <f t="shared" ref="F4:F9" si="0">ROUND(((30-((30-1)/((SQRT(7))-1))*(SQRT(E4)-1))),2)</f>
        <v>22.7</v>
      </c>
    </row>
    <row r="5" spans="1:6" s="34" customFormat="1" ht="16.5" customHeight="1">
      <c r="A5" s="99">
        <v>525</v>
      </c>
      <c r="B5" s="96" t="s">
        <v>15</v>
      </c>
      <c r="C5" s="96" t="s">
        <v>16</v>
      </c>
      <c r="D5" s="76">
        <v>1170</v>
      </c>
      <c r="E5" s="79">
        <v>3</v>
      </c>
      <c r="F5" s="15">
        <f t="shared" si="0"/>
        <v>17.100000000000001</v>
      </c>
    </row>
    <row r="6" spans="1:6" s="34" customFormat="1" ht="16.5" customHeight="1">
      <c r="A6" s="100" t="s">
        <v>96</v>
      </c>
      <c r="B6" s="96" t="s">
        <v>35</v>
      </c>
      <c r="C6" s="96" t="s">
        <v>103</v>
      </c>
      <c r="D6" s="76">
        <v>1155</v>
      </c>
      <c r="E6" s="80">
        <v>4</v>
      </c>
      <c r="F6" s="15">
        <f t="shared" si="0"/>
        <v>12.38</v>
      </c>
    </row>
    <row r="7" spans="1:6" s="34" customFormat="1" ht="16.5" customHeight="1">
      <c r="A7" s="100" t="s">
        <v>71</v>
      </c>
      <c r="B7" s="96" t="s">
        <v>73</v>
      </c>
      <c r="C7" s="96" t="s">
        <v>72</v>
      </c>
      <c r="D7" s="76">
        <v>1135</v>
      </c>
      <c r="E7" s="80">
        <v>5</v>
      </c>
      <c r="F7" s="15">
        <f t="shared" si="0"/>
        <v>8.2200000000000006</v>
      </c>
    </row>
    <row r="8" spans="1:6" s="34" customFormat="1" ht="16.5" customHeight="1">
      <c r="A8" s="98" t="s">
        <v>36</v>
      </c>
      <c r="B8" s="95" t="s">
        <v>11</v>
      </c>
      <c r="C8" s="95" t="s">
        <v>12</v>
      </c>
      <c r="D8" s="76">
        <v>1114</v>
      </c>
      <c r="E8" s="80">
        <v>6</v>
      </c>
      <c r="F8" s="15">
        <f t="shared" si="0"/>
        <v>4.46</v>
      </c>
    </row>
    <row r="9" spans="1:6" s="34" customFormat="1" ht="16.5" customHeight="1" thickBot="1">
      <c r="A9" s="106">
        <v>703</v>
      </c>
      <c r="B9" s="101" t="s">
        <v>89</v>
      </c>
      <c r="C9" s="101" t="s">
        <v>90</v>
      </c>
      <c r="D9" s="77">
        <v>0</v>
      </c>
      <c r="E9" s="81">
        <v>7</v>
      </c>
      <c r="F9" s="18">
        <f t="shared" si="0"/>
        <v>1</v>
      </c>
    </row>
    <row r="10" spans="1:6" ht="15.75" customHeight="1"/>
    <row r="11" spans="1:6" ht="20.25" thickBot="1">
      <c r="B11" s="2" t="s">
        <v>10</v>
      </c>
      <c r="C11" s="6"/>
    </row>
    <row r="12" spans="1:6" ht="16.5" customHeight="1" thickBot="1">
      <c r="A12" s="21" t="s">
        <v>39</v>
      </c>
      <c r="B12" s="25" t="s">
        <v>40</v>
      </c>
      <c r="C12" s="26" t="s">
        <v>43</v>
      </c>
      <c r="D12" s="35" t="s">
        <v>41</v>
      </c>
      <c r="E12" s="21" t="s">
        <v>1</v>
      </c>
      <c r="F12" s="16" t="s">
        <v>42</v>
      </c>
    </row>
    <row r="13" spans="1:6" ht="18" customHeight="1">
      <c r="A13" s="102" t="s">
        <v>79</v>
      </c>
      <c r="B13" s="94" t="s">
        <v>80</v>
      </c>
      <c r="C13" s="94" t="s">
        <v>81</v>
      </c>
      <c r="D13" s="75">
        <v>1409</v>
      </c>
      <c r="E13" s="78">
        <v>1</v>
      </c>
      <c r="F13" s="17">
        <f>ROUND(((30-((30-1)/((SQRT(3))-1))*(SQRT(E13)-1))),2)</f>
        <v>30</v>
      </c>
    </row>
    <row r="14" spans="1:6" ht="18" customHeight="1">
      <c r="A14" s="103">
        <v>669</v>
      </c>
      <c r="B14" s="96" t="s">
        <v>69</v>
      </c>
      <c r="C14" s="96" t="s">
        <v>70</v>
      </c>
      <c r="D14" s="76">
        <v>1355</v>
      </c>
      <c r="E14" s="79">
        <v>2</v>
      </c>
      <c r="F14" s="15">
        <f t="shared" ref="F14:F15" si="1">ROUND(((30-((30-1)/((SQRT(3))-1))*(SQRT(E14)-1))),2)</f>
        <v>13.59</v>
      </c>
    </row>
    <row r="15" spans="1:6" ht="18" customHeight="1" thickBot="1">
      <c r="A15" s="104" t="s">
        <v>83</v>
      </c>
      <c r="B15" s="101" t="s">
        <v>104</v>
      </c>
      <c r="C15" s="101" t="s">
        <v>85</v>
      </c>
      <c r="D15" s="77">
        <v>1098</v>
      </c>
      <c r="E15" s="105">
        <v>3</v>
      </c>
      <c r="F15" s="18">
        <f t="shared" si="1"/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0"/>
  <sheetViews>
    <sheetView tabSelected="1" topLeftCell="A28" workbookViewId="0">
      <selection activeCell="J39" sqref="J39"/>
    </sheetView>
  </sheetViews>
  <sheetFormatPr defaultRowHeight="15"/>
  <cols>
    <col min="2" max="2" width="21.42578125" customWidth="1"/>
    <col min="10" max="10" width="10.7109375" customWidth="1"/>
  </cols>
  <sheetData>
    <row r="1" spans="1:12" ht="17.100000000000001" customHeight="1" thickBot="1"/>
    <row r="2" spans="1:12" ht="17.100000000000001" customHeight="1" thickBot="1">
      <c r="A2" s="12" t="s">
        <v>39</v>
      </c>
      <c r="B2" s="28" t="s">
        <v>40</v>
      </c>
      <c r="C2" s="8" t="s">
        <v>45</v>
      </c>
      <c r="D2" s="27" t="s">
        <v>46</v>
      </c>
      <c r="E2" s="27" t="s">
        <v>47</v>
      </c>
      <c r="F2" s="27" t="s">
        <v>48</v>
      </c>
      <c r="G2" s="10" t="s">
        <v>45</v>
      </c>
      <c r="H2" s="27" t="s">
        <v>46</v>
      </c>
      <c r="I2" s="27" t="s">
        <v>47</v>
      </c>
      <c r="J2" s="27" t="s">
        <v>48</v>
      </c>
      <c r="K2" s="12" t="s">
        <v>0</v>
      </c>
      <c r="L2" s="30" t="s">
        <v>1</v>
      </c>
    </row>
    <row r="3" spans="1:12" ht="17.100000000000001" customHeight="1">
      <c r="A3" s="119">
        <v>111</v>
      </c>
      <c r="B3" s="113" t="s">
        <v>86</v>
      </c>
      <c r="C3" s="125">
        <v>1</v>
      </c>
      <c r="D3" s="125">
        <v>2</v>
      </c>
      <c r="E3" s="125">
        <v>1</v>
      </c>
      <c r="F3" s="125">
        <v>1</v>
      </c>
      <c r="G3" s="126">
        <v>30</v>
      </c>
      <c r="H3" s="168">
        <v>25.39</v>
      </c>
      <c r="I3" s="126">
        <v>30</v>
      </c>
      <c r="J3" s="126">
        <v>30</v>
      </c>
      <c r="K3" s="127">
        <f>J3+I3+G3</f>
        <v>90</v>
      </c>
      <c r="L3" s="31">
        <v>1</v>
      </c>
    </row>
    <row r="4" spans="1:12" ht="17.100000000000001" customHeight="1">
      <c r="A4" s="119">
        <v>675</v>
      </c>
      <c r="B4" s="112" t="s">
        <v>53</v>
      </c>
      <c r="C4" s="128">
        <v>3</v>
      </c>
      <c r="D4" s="128">
        <v>1</v>
      </c>
      <c r="E4" s="128">
        <v>3</v>
      </c>
      <c r="F4" s="129"/>
      <c r="G4" s="130">
        <v>23.89</v>
      </c>
      <c r="H4" s="130">
        <v>30</v>
      </c>
      <c r="I4" s="130">
        <v>15.35</v>
      </c>
      <c r="J4" s="129"/>
      <c r="K4" s="131">
        <f>SUM(G4:J4)</f>
        <v>69.239999999999995</v>
      </c>
      <c r="L4" s="32">
        <v>2</v>
      </c>
    </row>
    <row r="5" spans="1:12" ht="17.100000000000001" customHeight="1">
      <c r="A5" s="120" t="s">
        <v>44</v>
      </c>
      <c r="B5" s="91" t="s">
        <v>97</v>
      </c>
      <c r="C5" s="132">
        <v>10</v>
      </c>
      <c r="D5" s="132">
        <v>4</v>
      </c>
      <c r="E5" s="132">
        <v>2</v>
      </c>
      <c r="F5" s="133"/>
      <c r="G5" s="134">
        <v>11.94</v>
      </c>
      <c r="H5" s="134">
        <v>18.87</v>
      </c>
      <c r="I5" s="134">
        <v>21.71</v>
      </c>
      <c r="J5" s="133"/>
      <c r="K5" s="135">
        <f>SUM(G5:J5)</f>
        <v>52.52</v>
      </c>
      <c r="L5" s="32">
        <v>3</v>
      </c>
    </row>
    <row r="6" spans="1:12" ht="17.100000000000001" customHeight="1">
      <c r="A6" s="119">
        <v>179</v>
      </c>
      <c r="B6" s="112" t="s">
        <v>25</v>
      </c>
      <c r="C6" s="116">
        <v>2</v>
      </c>
      <c r="D6" s="116">
        <v>5</v>
      </c>
      <c r="E6" s="114"/>
      <c r="F6" s="114"/>
      <c r="G6" s="115">
        <v>26.54</v>
      </c>
      <c r="H6" s="115">
        <v>16.239999999999998</v>
      </c>
      <c r="I6" s="114"/>
      <c r="J6" s="114"/>
      <c r="K6" s="136">
        <f>SUM(G6:J6)</f>
        <v>42.78</v>
      </c>
      <c r="L6" s="23">
        <v>4</v>
      </c>
    </row>
    <row r="7" spans="1:12" ht="17.100000000000001" customHeight="1">
      <c r="A7" s="120" t="s">
        <v>6</v>
      </c>
      <c r="B7" s="91" t="s">
        <v>23</v>
      </c>
      <c r="C7" s="116">
        <v>13</v>
      </c>
      <c r="D7" s="116">
        <v>9</v>
      </c>
      <c r="E7" s="116">
        <v>4</v>
      </c>
      <c r="F7" s="116">
        <v>2</v>
      </c>
      <c r="G7" s="115">
        <v>8.24</v>
      </c>
      <c r="H7" s="115">
        <v>7.74</v>
      </c>
      <c r="I7" s="168">
        <v>9.99</v>
      </c>
      <c r="J7" s="115">
        <v>22.7</v>
      </c>
      <c r="K7" s="136">
        <f>J7+H7+G7</f>
        <v>38.68</v>
      </c>
      <c r="L7" s="23">
        <v>5</v>
      </c>
    </row>
    <row r="8" spans="1:12" ht="17.100000000000001" customHeight="1">
      <c r="A8" s="119" t="s">
        <v>36</v>
      </c>
      <c r="B8" s="112" t="s">
        <v>11</v>
      </c>
      <c r="C8" s="116">
        <v>7</v>
      </c>
      <c r="D8" s="116">
        <v>6</v>
      </c>
      <c r="E8" s="114"/>
      <c r="F8" s="116">
        <v>6</v>
      </c>
      <c r="G8" s="115">
        <v>16.25</v>
      </c>
      <c r="H8" s="115">
        <v>13.87</v>
      </c>
      <c r="I8" s="114"/>
      <c r="J8" s="115">
        <v>4.46</v>
      </c>
      <c r="K8" s="136">
        <f>SUM(G8:J8)</f>
        <v>34.58</v>
      </c>
      <c r="L8" s="23">
        <v>6</v>
      </c>
    </row>
    <row r="9" spans="1:12" ht="17.100000000000001" customHeight="1">
      <c r="A9" s="120">
        <v>689</v>
      </c>
      <c r="B9" s="91" t="s">
        <v>99</v>
      </c>
      <c r="C9" s="116">
        <v>17</v>
      </c>
      <c r="D9" s="116">
        <v>3</v>
      </c>
      <c r="E9" s="116">
        <v>6</v>
      </c>
      <c r="F9" s="114"/>
      <c r="G9" s="115">
        <v>3.92</v>
      </c>
      <c r="H9" s="115">
        <v>21.85</v>
      </c>
      <c r="I9" s="115">
        <v>1</v>
      </c>
      <c r="J9" s="114"/>
      <c r="K9" s="136">
        <f>SUM(G9:J9)</f>
        <v>26.770000000000003</v>
      </c>
      <c r="L9" s="23">
        <v>7</v>
      </c>
    </row>
    <row r="10" spans="1:12" ht="17.100000000000001" customHeight="1">
      <c r="A10" s="119">
        <v>550</v>
      </c>
      <c r="B10" s="112" t="s">
        <v>13</v>
      </c>
      <c r="C10" s="116">
        <v>8</v>
      </c>
      <c r="D10" s="116">
        <v>8</v>
      </c>
      <c r="E10" s="114"/>
      <c r="F10" s="114"/>
      <c r="G10" s="115">
        <v>14.73</v>
      </c>
      <c r="H10" s="115">
        <v>9.65</v>
      </c>
      <c r="I10" s="114"/>
      <c r="J10" s="114"/>
      <c r="K10" s="136">
        <f>SUM(G10:J10)</f>
        <v>24.380000000000003</v>
      </c>
      <c r="L10" s="23">
        <v>8</v>
      </c>
    </row>
    <row r="11" spans="1:12" ht="17.100000000000001" customHeight="1">
      <c r="A11" s="119" t="s">
        <v>29</v>
      </c>
      <c r="B11" s="112" t="s">
        <v>55</v>
      </c>
      <c r="C11" s="116">
        <v>4</v>
      </c>
      <c r="D11" s="114"/>
      <c r="E11" s="114"/>
      <c r="F11" s="114"/>
      <c r="G11" s="115">
        <v>21.65</v>
      </c>
      <c r="H11" s="114"/>
      <c r="I11" s="114"/>
      <c r="J11" s="114"/>
      <c r="K11" s="136">
        <f>SUM(G11:J11)</f>
        <v>21.65</v>
      </c>
      <c r="L11" s="23">
        <v>9</v>
      </c>
    </row>
    <row r="12" spans="1:12" ht="17.100000000000001" customHeight="1">
      <c r="A12" s="119">
        <v>906</v>
      </c>
      <c r="B12" s="112" t="s">
        <v>57</v>
      </c>
      <c r="C12" s="116">
        <v>5</v>
      </c>
      <c r="D12" s="114"/>
      <c r="E12" s="114"/>
      <c r="F12" s="114"/>
      <c r="G12" s="115">
        <v>19.68</v>
      </c>
      <c r="H12" s="114"/>
      <c r="I12" s="114"/>
      <c r="J12" s="114"/>
      <c r="K12" s="136">
        <f>SUM(G12:J12)</f>
        <v>19.68</v>
      </c>
      <c r="L12" s="23">
        <v>10</v>
      </c>
    </row>
    <row r="13" spans="1:12" ht="17.100000000000001" customHeight="1">
      <c r="A13" s="119">
        <v>669</v>
      </c>
      <c r="B13" s="112" t="s">
        <v>69</v>
      </c>
      <c r="C13" s="116">
        <v>14</v>
      </c>
      <c r="D13" s="116">
        <v>7</v>
      </c>
      <c r="E13" s="114"/>
      <c r="F13" s="114"/>
      <c r="G13" s="115">
        <v>7.1</v>
      </c>
      <c r="H13" s="115">
        <v>11.68</v>
      </c>
      <c r="I13" s="114"/>
      <c r="J13" s="114"/>
      <c r="K13" s="136">
        <f>SUM(G13:J13)</f>
        <v>18.78</v>
      </c>
      <c r="L13" s="23">
        <v>11</v>
      </c>
    </row>
    <row r="14" spans="1:12" ht="17.100000000000001" customHeight="1">
      <c r="A14" s="119" t="s">
        <v>59</v>
      </c>
      <c r="B14" s="112" t="s">
        <v>60</v>
      </c>
      <c r="C14" s="116">
        <v>6</v>
      </c>
      <c r="D14" s="114"/>
      <c r="E14" s="114"/>
      <c r="F14" s="114"/>
      <c r="G14" s="115">
        <v>17.89</v>
      </c>
      <c r="H14" s="114"/>
      <c r="I14" s="114"/>
      <c r="J14" s="114"/>
      <c r="K14" s="136">
        <f>SUM(G14:J14)</f>
        <v>17.89</v>
      </c>
      <c r="L14" s="23">
        <v>12</v>
      </c>
    </row>
    <row r="15" spans="1:12" ht="17.100000000000001" customHeight="1">
      <c r="A15" s="121">
        <v>525</v>
      </c>
      <c r="B15" s="113" t="s">
        <v>15</v>
      </c>
      <c r="C15" s="114"/>
      <c r="D15" s="114"/>
      <c r="E15" s="114"/>
      <c r="F15" s="116">
        <v>3</v>
      </c>
      <c r="G15" s="115"/>
      <c r="H15" s="114"/>
      <c r="I15" s="114"/>
      <c r="J15" s="115">
        <v>17.100000000000001</v>
      </c>
      <c r="K15" s="136">
        <f>SUM(G15:J15)</f>
        <v>17.100000000000001</v>
      </c>
      <c r="L15" s="23">
        <v>13</v>
      </c>
    </row>
    <row r="16" spans="1:12" ht="17.100000000000001" customHeight="1">
      <c r="A16" s="119" t="s">
        <v>49</v>
      </c>
      <c r="B16" s="112" t="s">
        <v>62</v>
      </c>
      <c r="C16" s="116">
        <v>9</v>
      </c>
      <c r="D16" s="114"/>
      <c r="E16" s="114"/>
      <c r="F16" s="114"/>
      <c r="G16" s="115">
        <v>13.3</v>
      </c>
      <c r="H16" s="114"/>
      <c r="I16" s="114"/>
      <c r="J16" s="114"/>
      <c r="K16" s="136">
        <f>SUM(G16:J16)</f>
        <v>13.3</v>
      </c>
      <c r="L16" s="23">
        <v>14</v>
      </c>
    </row>
    <row r="17" spans="1:12" ht="17.100000000000001" customHeight="1">
      <c r="A17" s="119" t="s">
        <v>96</v>
      </c>
      <c r="B17" s="113" t="s">
        <v>35</v>
      </c>
      <c r="C17" s="114"/>
      <c r="D17" s="114"/>
      <c r="E17" s="114"/>
      <c r="F17" s="116">
        <v>4</v>
      </c>
      <c r="G17" s="115"/>
      <c r="H17" s="114"/>
      <c r="I17" s="114"/>
      <c r="J17" s="115">
        <v>12.38</v>
      </c>
      <c r="K17" s="136">
        <f>SUM(G17:J17)</f>
        <v>12.38</v>
      </c>
      <c r="L17" s="23">
        <v>15</v>
      </c>
    </row>
    <row r="18" spans="1:12" ht="17.100000000000001" customHeight="1">
      <c r="A18" s="119" t="s">
        <v>21</v>
      </c>
      <c r="B18" s="112" t="s">
        <v>64</v>
      </c>
      <c r="C18" s="116">
        <v>11</v>
      </c>
      <c r="D18" s="116"/>
      <c r="E18" s="114"/>
      <c r="F18" s="114"/>
      <c r="G18" s="115">
        <v>10.65</v>
      </c>
      <c r="H18" s="116"/>
      <c r="I18" s="114"/>
      <c r="J18" s="114"/>
      <c r="K18" s="136">
        <f>SUM(G18:J18)</f>
        <v>10.65</v>
      </c>
      <c r="L18" s="23">
        <v>16</v>
      </c>
    </row>
    <row r="19" spans="1:12" ht="17.100000000000001" customHeight="1">
      <c r="A19" s="119" t="s">
        <v>5</v>
      </c>
      <c r="B19" s="112" t="s">
        <v>66</v>
      </c>
      <c r="C19" s="116">
        <v>12</v>
      </c>
      <c r="D19" s="116"/>
      <c r="E19" s="114"/>
      <c r="F19" s="114"/>
      <c r="G19" s="115">
        <v>9.42</v>
      </c>
      <c r="H19" s="116"/>
      <c r="I19" s="114"/>
      <c r="J19" s="114"/>
      <c r="K19" s="136">
        <f>SUM(G19:J19)</f>
        <v>9.42</v>
      </c>
      <c r="L19" s="23">
        <v>17</v>
      </c>
    </row>
    <row r="20" spans="1:12" ht="17.100000000000001" customHeight="1">
      <c r="A20" s="119" t="s">
        <v>71</v>
      </c>
      <c r="B20" s="113" t="s">
        <v>73</v>
      </c>
      <c r="C20" s="114"/>
      <c r="D20" s="114"/>
      <c r="E20" s="114"/>
      <c r="F20" s="116">
        <v>5</v>
      </c>
      <c r="G20" s="115"/>
      <c r="H20" s="114"/>
      <c r="I20" s="114"/>
      <c r="J20" s="115">
        <v>8.2200000000000006</v>
      </c>
      <c r="K20" s="136">
        <f>SUM(G20:J20)</f>
        <v>8.2200000000000006</v>
      </c>
      <c r="L20" s="23">
        <v>18</v>
      </c>
    </row>
    <row r="21" spans="1:12" ht="17.100000000000001" customHeight="1">
      <c r="A21" s="119" t="s">
        <v>2</v>
      </c>
      <c r="B21" s="112" t="s">
        <v>3</v>
      </c>
      <c r="C21" s="116">
        <v>15</v>
      </c>
      <c r="D21" s="116"/>
      <c r="E21" s="114"/>
      <c r="F21" s="114"/>
      <c r="G21" s="115">
        <v>6</v>
      </c>
      <c r="H21" s="116"/>
      <c r="I21" s="114"/>
      <c r="J21" s="114"/>
      <c r="K21" s="136">
        <f>SUM(G21:J21)</f>
        <v>6</v>
      </c>
      <c r="L21" s="23">
        <v>19</v>
      </c>
    </row>
    <row r="22" spans="1:12" ht="17.100000000000001" customHeight="1">
      <c r="A22" s="119" t="s">
        <v>95</v>
      </c>
      <c r="B22" s="113" t="s">
        <v>87</v>
      </c>
      <c r="C22" s="114"/>
      <c r="D22" s="116">
        <v>10</v>
      </c>
      <c r="E22" s="114"/>
      <c r="F22" s="116"/>
      <c r="G22" s="115"/>
      <c r="H22" s="115">
        <v>5.93</v>
      </c>
      <c r="I22" s="114"/>
      <c r="J22" s="115"/>
      <c r="K22" s="136">
        <f>SUM(G22:J22)</f>
        <v>5.93</v>
      </c>
      <c r="L22" s="23">
        <v>20</v>
      </c>
    </row>
    <row r="23" spans="1:12" ht="17.100000000000001" customHeight="1">
      <c r="A23" s="120">
        <v>864</v>
      </c>
      <c r="B23" s="91" t="s">
        <v>27</v>
      </c>
      <c r="C23" s="114"/>
      <c r="D23" s="114"/>
      <c r="E23" s="116">
        <v>5</v>
      </c>
      <c r="F23" s="114"/>
      <c r="G23" s="115"/>
      <c r="H23" s="114"/>
      <c r="I23" s="115">
        <v>5.27</v>
      </c>
      <c r="J23" s="114"/>
      <c r="K23" s="136">
        <f>SUM(G23:J23)</f>
        <v>5.27</v>
      </c>
      <c r="L23" s="23">
        <v>21</v>
      </c>
    </row>
    <row r="24" spans="1:12" ht="17.100000000000001" customHeight="1">
      <c r="A24" s="119">
        <v>703</v>
      </c>
      <c r="B24" s="113" t="s">
        <v>89</v>
      </c>
      <c r="C24" s="114"/>
      <c r="D24" s="116">
        <v>11</v>
      </c>
      <c r="E24" s="114"/>
      <c r="F24" s="116">
        <v>7</v>
      </c>
      <c r="G24" s="115"/>
      <c r="H24" s="115">
        <v>4.22</v>
      </c>
      <c r="I24" s="114"/>
      <c r="J24" s="115">
        <v>1</v>
      </c>
      <c r="K24" s="136">
        <f>SUM(G24:J24)</f>
        <v>5.22</v>
      </c>
      <c r="L24" s="23">
        <v>22</v>
      </c>
    </row>
    <row r="25" spans="1:12" ht="17.100000000000001" customHeight="1">
      <c r="A25" s="119" t="s">
        <v>71</v>
      </c>
      <c r="B25" s="112" t="s">
        <v>72</v>
      </c>
      <c r="C25" s="116">
        <v>16</v>
      </c>
      <c r="D25" s="116"/>
      <c r="E25" s="114"/>
      <c r="F25" s="114"/>
      <c r="G25" s="115">
        <v>4.9400000000000004</v>
      </c>
      <c r="H25" s="116"/>
      <c r="I25" s="114"/>
      <c r="J25" s="114"/>
      <c r="K25" s="136">
        <f>SUM(G25:J25)</f>
        <v>4.9400000000000004</v>
      </c>
      <c r="L25" s="23">
        <v>23</v>
      </c>
    </row>
    <row r="26" spans="1:12" ht="17.100000000000001" customHeight="1">
      <c r="A26" s="119">
        <v>299</v>
      </c>
      <c r="B26" s="112" t="s">
        <v>76</v>
      </c>
      <c r="C26" s="116">
        <v>18</v>
      </c>
      <c r="D26" s="114"/>
      <c r="E26" s="116"/>
      <c r="F26" s="114"/>
      <c r="G26" s="115">
        <v>2.92</v>
      </c>
      <c r="H26" s="114"/>
      <c r="I26" s="116"/>
      <c r="J26" s="114"/>
      <c r="K26" s="136">
        <f>SUM(G26:J26)</f>
        <v>2.92</v>
      </c>
      <c r="L26" s="23">
        <v>24</v>
      </c>
    </row>
    <row r="27" spans="1:12" ht="17.100000000000001" customHeight="1">
      <c r="A27" s="119" t="s">
        <v>50</v>
      </c>
      <c r="B27" s="113" t="s">
        <v>91</v>
      </c>
      <c r="C27" s="114"/>
      <c r="D27" s="116">
        <v>12</v>
      </c>
      <c r="E27" s="114"/>
      <c r="F27" s="116"/>
      <c r="G27" s="115"/>
      <c r="H27" s="115">
        <v>2.57</v>
      </c>
      <c r="I27" s="114"/>
      <c r="J27" s="115"/>
      <c r="K27" s="136">
        <f>SUM(G27:J27)</f>
        <v>2.57</v>
      </c>
      <c r="L27" s="23">
        <v>25</v>
      </c>
    </row>
    <row r="28" spans="1:12" ht="17.100000000000001" customHeight="1">
      <c r="A28" s="119" t="s">
        <v>22</v>
      </c>
      <c r="B28" s="112" t="s">
        <v>19</v>
      </c>
      <c r="C28" s="116">
        <v>19</v>
      </c>
      <c r="D28" s="114"/>
      <c r="E28" s="116"/>
      <c r="F28" s="114"/>
      <c r="G28" s="115">
        <v>1.95</v>
      </c>
      <c r="H28" s="114"/>
      <c r="I28" s="116"/>
      <c r="J28" s="114"/>
      <c r="K28" s="136">
        <f>SUM(G28:J28)</f>
        <v>1.95</v>
      </c>
      <c r="L28" s="23">
        <v>26</v>
      </c>
    </row>
    <row r="29" spans="1:12" ht="17.100000000000001" customHeight="1">
      <c r="A29" s="119" t="s">
        <v>96</v>
      </c>
      <c r="B29" s="113" t="s">
        <v>93</v>
      </c>
      <c r="C29" s="114"/>
      <c r="D29" s="116">
        <v>13</v>
      </c>
      <c r="E29" s="114"/>
      <c r="F29" s="116"/>
      <c r="G29" s="115"/>
      <c r="H29" s="115">
        <v>1</v>
      </c>
      <c r="I29" s="114"/>
      <c r="J29" s="115"/>
      <c r="K29" s="136">
        <f>SUM(G29:J29)</f>
        <v>1</v>
      </c>
      <c r="L29" s="23">
        <v>27</v>
      </c>
    </row>
    <row r="30" spans="1:12" ht="17.100000000000001" customHeight="1" thickBot="1">
      <c r="A30" s="22" t="s">
        <v>78</v>
      </c>
      <c r="B30" s="122" t="s">
        <v>33</v>
      </c>
      <c r="C30" s="137">
        <v>20</v>
      </c>
      <c r="D30" s="138"/>
      <c r="E30" s="137"/>
      <c r="F30" s="138"/>
      <c r="G30" s="139">
        <v>1</v>
      </c>
      <c r="H30" s="138"/>
      <c r="I30" s="137"/>
      <c r="J30" s="138"/>
      <c r="K30" s="140">
        <f>SUM(G30:J30)</f>
        <v>1</v>
      </c>
      <c r="L30" s="24">
        <v>28</v>
      </c>
    </row>
    <row r="31" spans="1:12" ht="17.100000000000001" customHeight="1" thickBot="1">
      <c r="A31" s="4"/>
      <c r="B31" s="4"/>
      <c r="C31" s="118"/>
      <c r="D31" s="118"/>
      <c r="E31" s="118"/>
      <c r="F31" s="118"/>
      <c r="G31" s="118"/>
      <c r="H31" s="118"/>
      <c r="I31" s="118"/>
      <c r="J31" s="118"/>
      <c r="K31" s="118"/>
      <c r="L31" s="117"/>
    </row>
    <row r="32" spans="1:12" ht="17.100000000000001" customHeight="1" thickBot="1">
      <c r="A32" s="7" t="s">
        <v>39</v>
      </c>
      <c r="B32" s="12" t="s">
        <v>43</v>
      </c>
      <c r="C32" s="10" t="s">
        <v>45</v>
      </c>
      <c r="D32" s="27" t="s">
        <v>46</v>
      </c>
      <c r="E32" s="27" t="s">
        <v>47</v>
      </c>
      <c r="F32" s="27" t="s">
        <v>48</v>
      </c>
      <c r="G32" s="8" t="s">
        <v>45</v>
      </c>
      <c r="H32" s="27" t="s">
        <v>46</v>
      </c>
      <c r="I32" s="27" t="s">
        <v>47</v>
      </c>
      <c r="J32" s="27" t="s">
        <v>48</v>
      </c>
      <c r="K32" s="28" t="s">
        <v>0</v>
      </c>
      <c r="L32" s="29" t="s">
        <v>1</v>
      </c>
    </row>
    <row r="33" spans="1:12" ht="17.100000000000001" customHeight="1">
      <c r="A33" s="119">
        <v>111</v>
      </c>
      <c r="B33" s="112" t="s">
        <v>52</v>
      </c>
      <c r="C33" s="125">
        <v>1</v>
      </c>
      <c r="D33" s="125">
        <v>2</v>
      </c>
      <c r="E33" s="125">
        <v>1</v>
      </c>
      <c r="F33" s="125">
        <v>1</v>
      </c>
      <c r="G33" s="126">
        <v>30</v>
      </c>
      <c r="H33" s="168">
        <v>25.39</v>
      </c>
      <c r="I33" s="126">
        <v>30</v>
      </c>
      <c r="J33" s="126">
        <v>30</v>
      </c>
      <c r="K33" s="141">
        <f>G33+I33+J33</f>
        <v>90</v>
      </c>
      <c r="L33" s="31">
        <v>1</v>
      </c>
    </row>
    <row r="34" spans="1:12" ht="17.100000000000001" customHeight="1">
      <c r="A34" s="120">
        <v>675</v>
      </c>
      <c r="B34" s="91" t="s">
        <v>98</v>
      </c>
      <c r="C34" s="128">
        <v>3</v>
      </c>
      <c r="D34" s="128">
        <v>1</v>
      </c>
      <c r="E34" s="128">
        <v>3</v>
      </c>
      <c r="F34" s="129"/>
      <c r="G34" s="130">
        <v>23.89</v>
      </c>
      <c r="H34" s="130">
        <v>30</v>
      </c>
      <c r="I34" s="130">
        <v>15.35</v>
      </c>
      <c r="J34" s="129"/>
      <c r="K34" s="142">
        <f>SUM(G34:J34)</f>
        <v>69.239999999999995</v>
      </c>
      <c r="L34" s="32">
        <v>2</v>
      </c>
    </row>
    <row r="35" spans="1:12" ht="17.100000000000001" customHeight="1">
      <c r="A35" s="119" t="s">
        <v>44</v>
      </c>
      <c r="B35" s="112" t="s">
        <v>31</v>
      </c>
      <c r="C35" s="132">
        <v>10</v>
      </c>
      <c r="D35" s="132">
        <v>4</v>
      </c>
      <c r="E35" s="132">
        <v>2</v>
      </c>
      <c r="F35" s="133"/>
      <c r="G35" s="134">
        <v>11.94</v>
      </c>
      <c r="H35" s="134">
        <v>18.87</v>
      </c>
      <c r="I35" s="134">
        <v>21.71</v>
      </c>
      <c r="J35" s="133"/>
      <c r="K35" s="143">
        <f>SUM(G35:J35)</f>
        <v>52.52</v>
      </c>
      <c r="L35" s="32">
        <v>3</v>
      </c>
    </row>
    <row r="36" spans="1:12" ht="17.100000000000001" customHeight="1">
      <c r="A36" s="119">
        <v>179</v>
      </c>
      <c r="B36" s="112" t="s">
        <v>26</v>
      </c>
      <c r="C36" s="116">
        <v>2</v>
      </c>
      <c r="D36" s="116">
        <v>5</v>
      </c>
      <c r="E36" s="114"/>
      <c r="F36" s="114"/>
      <c r="G36" s="115">
        <v>26.54</v>
      </c>
      <c r="H36" s="115">
        <v>16.239999999999998</v>
      </c>
      <c r="I36" s="114"/>
      <c r="J36" s="114"/>
      <c r="K36" s="144">
        <f>SUM(G36:J36)</f>
        <v>42.78</v>
      </c>
      <c r="L36" s="23">
        <v>4</v>
      </c>
    </row>
    <row r="37" spans="1:12" ht="17.100000000000001" customHeight="1">
      <c r="A37" s="119" t="s">
        <v>6</v>
      </c>
      <c r="B37" s="112" t="s">
        <v>24</v>
      </c>
      <c r="C37" s="116">
        <v>13</v>
      </c>
      <c r="D37" s="116">
        <v>9</v>
      </c>
      <c r="E37" s="116">
        <v>4</v>
      </c>
      <c r="F37" s="116">
        <v>2</v>
      </c>
      <c r="G37" s="115">
        <v>8.24</v>
      </c>
      <c r="H37" s="168">
        <v>7.74</v>
      </c>
      <c r="I37" s="115">
        <v>9.99</v>
      </c>
      <c r="J37" s="115">
        <v>22.7</v>
      </c>
      <c r="K37" s="144">
        <f>J37+I37+G37</f>
        <v>40.93</v>
      </c>
      <c r="L37" s="23">
        <v>5</v>
      </c>
    </row>
    <row r="38" spans="1:12" ht="17.100000000000001" customHeight="1">
      <c r="A38" s="119" t="s">
        <v>36</v>
      </c>
      <c r="B38" s="112" t="s">
        <v>12</v>
      </c>
      <c r="C38" s="116">
        <v>7</v>
      </c>
      <c r="D38" s="116">
        <v>6</v>
      </c>
      <c r="E38" s="114"/>
      <c r="F38" s="116">
        <v>6</v>
      </c>
      <c r="G38" s="115">
        <v>16.25</v>
      </c>
      <c r="H38" s="115">
        <v>13.87</v>
      </c>
      <c r="I38" s="114"/>
      <c r="J38" s="115">
        <v>4.46</v>
      </c>
      <c r="K38" s="144">
        <f>SUM(G38:J38)</f>
        <v>34.58</v>
      </c>
      <c r="L38" s="23">
        <v>6</v>
      </c>
    </row>
    <row r="39" spans="1:12" ht="17.100000000000001" customHeight="1">
      <c r="A39" s="119">
        <v>689</v>
      </c>
      <c r="B39" s="112" t="s">
        <v>75</v>
      </c>
      <c r="C39" s="116">
        <v>17</v>
      </c>
      <c r="D39" s="116">
        <v>3</v>
      </c>
      <c r="E39" s="116">
        <v>6</v>
      </c>
      <c r="F39" s="114"/>
      <c r="G39" s="115">
        <v>3.92</v>
      </c>
      <c r="H39" s="115">
        <v>21.85</v>
      </c>
      <c r="I39" s="115">
        <v>1</v>
      </c>
      <c r="J39" s="114"/>
      <c r="K39" s="144">
        <f>SUM(G39:J39)</f>
        <v>26.770000000000003</v>
      </c>
      <c r="L39" s="23">
        <v>7</v>
      </c>
    </row>
    <row r="40" spans="1:12" ht="17.100000000000001" customHeight="1">
      <c r="A40" s="119">
        <v>550</v>
      </c>
      <c r="B40" s="112" t="s">
        <v>14</v>
      </c>
      <c r="C40" s="116">
        <v>8</v>
      </c>
      <c r="D40" s="116">
        <v>8</v>
      </c>
      <c r="E40" s="114"/>
      <c r="F40" s="114"/>
      <c r="G40" s="115">
        <v>14.73</v>
      </c>
      <c r="H40" s="115">
        <v>9.65</v>
      </c>
      <c r="I40" s="114"/>
      <c r="J40" s="114"/>
      <c r="K40" s="144">
        <f>SUM(G40:J40)</f>
        <v>24.380000000000003</v>
      </c>
      <c r="L40" s="23">
        <v>8</v>
      </c>
    </row>
    <row r="41" spans="1:12" ht="17.100000000000001" customHeight="1">
      <c r="A41" s="119" t="s">
        <v>29</v>
      </c>
      <c r="B41" s="112" t="s">
        <v>56</v>
      </c>
      <c r="C41" s="116">
        <v>4</v>
      </c>
      <c r="D41" s="114"/>
      <c r="E41" s="114"/>
      <c r="F41" s="114"/>
      <c r="G41" s="115">
        <v>21.65</v>
      </c>
      <c r="H41" s="114"/>
      <c r="I41" s="114"/>
      <c r="J41" s="114"/>
      <c r="K41" s="144">
        <f>SUM(G41:J41)</f>
        <v>21.65</v>
      </c>
      <c r="L41" s="23">
        <v>9</v>
      </c>
    </row>
    <row r="42" spans="1:12" ht="17.100000000000001" customHeight="1">
      <c r="A42" s="119">
        <v>906</v>
      </c>
      <c r="B42" s="112" t="s">
        <v>58</v>
      </c>
      <c r="C42" s="116">
        <v>5</v>
      </c>
      <c r="D42" s="114"/>
      <c r="E42" s="114"/>
      <c r="F42" s="114"/>
      <c r="G42" s="115">
        <v>19.68</v>
      </c>
      <c r="H42" s="114"/>
      <c r="I42" s="114"/>
      <c r="J42" s="114"/>
      <c r="K42" s="144">
        <f>SUM(G42:J42)</f>
        <v>19.68</v>
      </c>
      <c r="L42" s="23">
        <v>10</v>
      </c>
    </row>
    <row r="43" spans="1:12" ht="17.100000000000001" customHeight="1">
      <c r="A43" s="119">
        <v>669</v>
      </c>
      <c r="B43" s="112" t="s">
        <v>70</v>
      </c>
      <c r="C43" s="116">
        <v>14</v>
      </c>
      <c r="D43" s="116">
        <v>7</v>
      </c>
      <c r="E43" s="114"/>
      <c r="F43" s="114"/>
      <c r="G43" s="115">
        <v>7.1</v>
      </c>
      <c r="H43" s="115">
        <v>11.68</v>
      </c>
      <c r="I43" s="114"/>
      <c r="J43" s="114"/>
      <c r="K43" s="144">
        <f>SUM(G43:J43)</f>
        <v>18.78</v>
      </c>
      <c r="L43" s="23">
        <v>11</v>
      </c>
    </row>
    <row r="44" spans="1:12" ht="17.100000000000001" customHeight="1">
      <c r="A44" s="119" t="s">
        <v>59</v>
      </c>
      <c r="B44" s="112" t="s">
        <v>61</v>
      </c>
      <c r="C44" s="116">
        <v>6</v>
      </c>
      <c r="D44" s="114"/>
      <c r="E44" s="114"/>
      <c r="F44" s="114"/>
      <c r="G44" s="115">
        <v>17.89</v>
      </c>
      <c r="H44" s="114"/>
      <c r="I44" s="114"/>
      <c r="J44" s="114"/>
      <c r="K44" s="144">
        <f>SUM(G44:J44)</f>
        <v>17.89</v>
      </c>
      <c r="L44" s="23">
        <v>12</v>
      </c>
    </row>
    <row r="45" spans="1:12" ht="17.100000000000001" customHeight="1">
      <c r="A45" s="121">
        <v>525</v>
      </c>
      <c r="B45" s="113" t="s">
        <v>16</v>
      </c>
      <c r="C45" s="114"/>
      <c r="D45" s="114"/>
      <c r="E45" s="114"/>
      <c r="F45" s="116">
        <v>3</v>
      </c>
      <c r="G45" s="115"/>
      <c r="H45" s="114"/>
      <c r="I45" s="114"/>
      <c r="J45" s="115">
        <v>17.100000000000001</v>
      </c>
      <c r="K45" s="144">
        <f>SUM(G45:J45)</f>
        <v>17.100000000000001</v>
      </c>
      <c r="L45" s="23">
        <v>13</v>
      </c>
    </row>
    <row r="46" spans="1:12" ht="17.100000000000001" customHeight="1">
      <c r="A46" s="119" t="s">
        <v>49</v>
      </c>
      <c r="B46" s="112" t="s">
        <v>63</v>
      </c>
      <c r="C46" s="116">
        <v>9</v>
      </c>
      <c r="D46" s="114"/>
      <c r="E46" s="114"/>
      <c r="F46" s="114"/>
      <c r="G46" s="115">
        <v>13.3</v>
      </c>
      <c r="H46" s="114"/>
      <c r="I46" s="114"/>
      <c r="J46" s="114"/>
      <c r="K46" s="144">
        <f>SUM(G46:J46)</f>
        <v>13.3</v>
      </c>
      <c r="L46" s="23">
        <v>14</v>
      </c>
    </row>
    <row r="47" spans="1:12" ht="17.100000000000001" customHeight="1">
      <c r="A47" s="119" t="s">
        <v>96</v>
      </c>
      <c r="B47" s="113" t="s">
        <v>103</v>
      </c>
      <c r="C47" s="114"/>
      <c r="D47" s="114"/>
      <c r="E47" s="114"/>
      <c r="F47" s="116">
        <v>4</v>
      </c>
      <c r="G47" s="115"/>
      <c r="H47" s="114"/>
      <c r="I47" s="114"/>
      <c r="J47" s="115">
        <v>12.38</v>
      </c>
      <c r="K47" s="144">
        <f>SUM(G47:J47)</f>
        <v>12.38</v>
      </c>
      <c r="L47" s="23">
        <v>15</v>
      </c>
    </row>
    <row r="48" spans="1:12" s="4" customFormat="1" ht="17.100000000000001" customHeight="1">
      <c r="A48" s="119" t="s">
        <v>21</v>
      </c>
      <c r="B48" s="112" t="s">
        <v>65</v>
      </c>
      <c r="C48" s="116">
        <v>11</v>
      </c>
      <c r="D48" s="116"/>
      <c r="E48" s="114"/>
      <c r="F48" s="114"/>
      <c r="G48" s="115">
        <v>10.65</v>
      </c>
      <c r="H48" s="116"/>
      <c r="I48" s="114"/>
      <c r="J48" s="114"/>
      <c r="K48" s="144">
        <f>SUM(G48:J48)</f>
        <v>10.65</v>
      </c>
      <c r="L48" s="23">
        <v>16</v>
      </c>
    </row>
    <row r="49" spans="1:12" s="4" customFormat="1" ht="17.100000000000001" customHeight="1">
      <c r="A49" s="119" t="s">
        <v>5</v>
      </c>
      <c r="B49" s="112" t="s">
        <v>67</v>
      </c>
      <c r="C49" s="116">
        <v>12</v>
      </c>
      <c r="D49" s="116"/>
      <c r="E49" s="114"/>
      <c r="F49" s="114"/>
      <c r="G49" s="115">
        <v>9.42</v>
      </c>
      <c r="H49" s="116"/>
      <c r="I49" s="114"/>
      <c r="J49" s="114"/>
      <c r="K49" s="144">
        <f>SUM(G49:J49)</f>
        <v>9.42</v>
      </c>
      <c r="L49" s="23">
        <v>17</v>
      </c>
    </row>
    <row r="50" spans="1:12" ht="17.100000000000001" customHeight="1">
      <c r="A50" s="119" t="s">
        <v>71</v>
      </c>
      <c r="B50" s="113" t="s">
        <v>72</v>
      </c>
      <c r="C50" s="114"/>
      <c r="D50" s="114"/>
      <c r="E50" s="114"/>
      <c r="F50" s="116">
        <v>5</v>
      </c>
      <c r="G50" s="115"/>
      <c r="H50" s="114"/>
      <c r="I50" s="114"/>
      <c r="J50" s="115">
        <v>8.2200000000000006</v>
      </c>
      <c r="K50" s="144">
        <f>SUM(G50:J50)</f>
        <v>8.2200000000000006</v>
      </c>
      <c r="L50" s="23">
        <v>18</v>
      </c>
    </row>
    <row r="51" spans="1:12" ht="17.100000000000001" customHeight="1">
      <c r="A51" s="119" t="s">
        <v>2</v>
      </c>
      <c r="B51" s="112" t="s">
        <v>4</v>
      </c>
      <c r="C51" s="116">
        <v>15</v>
      </c>
      <c r="D51" s="116"/>
      <c r="E51" s="114"/>
      <c r="F51" s="114"/>
      <c r="G51" s="115">
        <v>6</v>
      </c>
      <c r="H51" s="116"/>
      <c r="I51" s="114"/>
      <c r="J51" s="114"/>
      <c r="K51" s="144">
        <f>SUM(G51:J51)</f>
        <v>6</v>
      </c>
      <c r="L51" s="23">
        <v>19</v>
      </c>
    </row>
    <row r="52" spans="1:12" ht="17.100000000000001" customHeight="1">
      <c r="A52" s="119" t="s">
        <v>95</v>
      </c>
      <c r="B52" s="113" t="s">
        <v>88</v>
      </c>
      <c r="C52" s="114"/>
      <c r="D52" s="116">
        <v>10</v>
      </c>
      <c r="E52" s="114"/>
      <c r="F52" s="116"/>
      <c r="G52" s="115"/>
      <c r="H52" s="115">
        <v>5.93</v>
      </c>
      <c r="I52" s="114"/>
      <c r="J52" s="115"/>
      <c r="K52" s="144">
        <f>SUM(G52:J52)</f>
        <v>5.93</v>
      </c>
      <c r="L52" s="23">
        <v>20</v>
      </c>
    </row>
    <row r="53" spans="1:12" ht="17.100000000000001" customHeight="1">
      <c r="A53" s="120">
        <v>864</v>
      </c>
      <c r="B53" s="91" t="s">
        <v>28</v>
      </c>
      <c r="C53" s="114"/>
      <c r="D53" s="114"/>
      <c r="E53" s="116">
        <v>5</v>
      </c>
      <c r="F53" s="114"/>
      <c r="G53" s="115"/>
      <c r="H53" s="114"/>
      <c r="I53" s="115">
        <v>5.27</v>
      </c>
      <c r="J53" s="114"/>
      <c r="K53" s="144">
        <f>SUM(G53:J53)</f>
        <v>5.27</v>
      </c>
      <c r="L53" s="23">
        <v>21</v>
      </c>
    </row>
    <row r="54" spans="1:12" ht="17.100000000000001" customHeight="1">
      <c r="A54" s="119">
        <v>703</v>
      </c>
      <c r="B54" s="113" t="s">
        <v>90</v>
      </c>
      <c r="C54" s="114"/>
      <c r="D54" s="116">
        <v>11</v>
      </c>
      <c r="E54" s="114"/>
      <c r="F54" s="116">
        <v>7</v>
      </c>
      <c r="G54" s="115"/>
      <c r="H54" s="115">
        <v>4.22</v>
      </c>
      <c r="I54" s="114"/>
      <c r="J54" s="115">
        <v>1</v>
      </c>
      <c r="K54" s="144">
        <f>SUM(G54:J54)</f>
        <v>5.22</v>
      </c>
      <c r="L54" s="23">
        <v>22</v>
      </c>
    </row>
    <row r="55" spans="1:12" ht="17.100000000000001" customHeight="1">
      <c r="A55" s="119" t="s">
        <v>71</v>
      </c>
      <c r="B55" s="112" t="s">
        <v>73</v>
      </c>
      <c r="C55" s="116">
        <v>16</v>
      </c>
      <c r="D55" s="116"/>
      <c r="E55" s="114"/>
      <c r="F55" s="114"/>
      <c r="G55" s="115">
        <v>4.9400000000000004</v>
      </c>
      <c r="H55" s="116"/>
      <c r="I55" s="114"/>
      <c r="J55" s="114"/>
      <c r="K55" s="144">
        <f>SUM(G55:J55)</f>
        <v>4.9400000000000004</v>
      </c>
      <c r="L55" s="23">
        <v>23</v>
      </c>
    </row>
    <row r="56" spans="1:12" ht="17.100000000000001" customHeight="1">
      <c r="A56" s="119">
        <v>299</v>
      </c>
      <c r="B56" s="112" t="s">
        <v>77</v>
      </c>
      <c r="C56" s="116">
        <v>18</v>
      </c>
      <c r="D56" s="114"/>
      <c r="E56" s="116"/>
      <c r="F56" s="114"/>
      <c r="G56" s="115">
        <v>2.92</v>
      </c>
      <c r="H56" s="114"/>
      <c r="I56" s="116"/>
      <c r="J56" s="114"/>
      <c r="K56" s="144">
        <f>SUM(G56:J56)</f>
        <v>2.92</v>
      </c>
      <c r="L56" s="23">
        <v>24</v>
      </c>
    </row>
    <row r="57" spans="1:12" ht="17.100000000000001" customHeight="1">
      <c r="A57" s="119" t="s">
        <v>50</v>
      </c>
      <c r="B57" s="113" t="s">
        <v>92</v>
      </c>
      <c r="C57" s="114"/>
      <c r="D57" s="116">
        <v>12</v>
      </c>
      <c r="E57" s="114"/>
      <c r="F57" s="116"/>
      <c r="G57" s="115"/>
      <c r="H57" s="115">
        <v>2.57</v>
      </c>
      <c r="I57" s="114"/>
      <c r="J57" s="115"/>
      <c r="K57" s="144">
        <f>SUM(G57:J57)</f>
        <v>2.57</v>
      </c>
      <c r="L57" s="23">
        <v>25</v>
      </c>
    </row>
    <row r="58" spans="1:12" ht="17.100000000000001" customHeight="1">
      <c r="A58" s="119" t="s">
        <v>22</v>
      </c>
      <c r="B58" s="112" t="s">
        <v>20</v>
      </c>
      <c r="C58" s="116">
        <v>19</v>
      </c>
      <c r="D58" s="114"/>
      <c r="E58" s="116"/>
      <c r="F58" s="114"/>
      <c r="G58" s="115">
        <v>1.95</v>
      </c>
      <c r="H58" s="114"/>
      <c r="I58" s="116"/>
      <c r="J58" s="114"/>
      <c r="K58" s="144">
        <f>SUM(G58:J58)</f>
        <v>1.95</v>
      </c>
      <c r="L58" s="23">
        <v>26</v>
      </c>
    </row>
    <row r="59" spans="1:12" ht="17.100000000000001" customHeight="1">
      <c r="A59" s="119" t="s">
        <v>78</v>
      </c>
      <c r="B59" s="112" t="s">
        <v>34</v>
      </c>
      <c r="C59" s="116">
        <v>20</v>
      </c>
      <c r="D59" s="114"/>
      <c r="E59" s="116"/>
      <c r="F59" s="114"/>
      <c r="G59" s="115">
        <v>1</v>
      </c>
      <c r="H59" s="114"/>
      <c r="I59" s="116"/>
      <c r="J59" s="114"/>
      <c r="K59" s="144">
        <f>SUM(G59:J59)</f>
        <v>1</v>
      </c>
      <c r="L59" s="23">
        <v>27</v>
      </c>
    </row>
    <row r="60" spans="1:12" ht="17.100000000000001" customHeight="1" thickBot="1">
      <c r="A60" s="22" t="s">
        <v>96</v>
      </c>
      <c r="B60" s="123" t="s">
        <v>94</v>
      </c>
      <c r="C60" s="138"/>
      <c r="D60" s="137">
        <v>13</v>
      </c>
      <c r="E60" s="138"/>
      <c r="F60" s="137"/>
      <c r="G60" s="139"/>
      <c r="H60" s="139">
        <v>1</v>
      </c>
      <c r="I60" s="138"/>
      <c r="J60" s="139"/>
      <c r="K60" s="145">
        <f>SUM(G60:J60)</f>
        <v>1</v>
      </c>
      <c r="L60" s="24">
        <v>28</v>
      </c>
    </row>
  </sheetData>
  <sortState ref="A33:K60">
    <sortCondition descending="1" ref="K33:K6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H6" sqref="H6"/>
    </sheetView>
  </sheetViews>
  <sheetFormatPr defaultRowHeight="15"/>
  <cols>
    <col min="2" max="2" width="19.85546875" customWidth="1"/>
  </cols>
  <sheetData>
    <row r="1" spans="1:12" ht="15.75" thickBot="1">
      <c r="C1" s="3"/>
      <c r="D1" s="3"/>
      <c r="E1" s="3"/>
      <c r="F1" s="3"/>
      <c r="G1" s="3"/>
      <c r="H1" s="3"/>
      <c r="I1" s="3"/>
      <c r="J1" s="3"/>
    </row>
    <row r="2" spans="1:12" ht="15.75" thickBot="1">
      <c r="A2" s="21" t="s">
        <v>39</v>
      </c>
      <c r="B2" s="12" t="s">
        <v>40</v>
      </c>
      <c r="C2" s="21" t="s">
        <v>1</v>
      </c>
      <c r="D2" s="21" t="s">
        <v>1</v>
      </c>
      <c r="E2" s="21" t="s">
        <v>1</v>
      </c>
      <c r="F2" s="21" t="s">
        <v>1</v>
      </c>
      <c r="G2" s="16" t="s">
        <v>42</v>
      </c>
      <c r="H2" s="16" t="s">
        <v>42</v>
      </c>
      <c r="I2" s="16" t="s">
        <v>42</v>
      </c>
      <c r="J2" s="16" t="s">
        <v>42</v>
      </c>
      <c r="K2" s="16" t="s">
        <v>0</v>
      </c>
      <c r="L2" s="30" t="s">
        <v>1</v>
      </c>
    </row>
    <row r="3" spans="1:12" ht="15.75">
      <c r="A3" s="33" t="s">
        <v>79</v>
      </c>
      <c r="B3" s="161" t="s">
        <v>80</v>
      </c>
      <c r="C3" s="125">
        <v>1</v>
      </c>
      <c r="D3" s="125">
        <v>1</v>
      </c>
      <c r="E3" s="125"/>
      <c r="F3" s="125">
        <v>1</v>
      </c>
      <c r="G3" s="125">
        <v>30</v>
      </c>
      <c r="H3" s="125">
        <v>30</v>
      </c>
      <c r="I3" s="146"/>
      <c r="J3" s="147">
        <v>30</v>
      </c>
      <c r="K3" s="148">
        <f t="shared" ref="K3:K10" si="0">SUM(G3:J3)</f>
        <v>90</v>
      </c>
      <c r="L3" s="31">
        <v>1</v>
      </c>
    </row>
    <row r="4" spans="1:12" ht="15.75">
      <c r="A4" s="162">
        <v>669</v>
      </c>
      <c r="B4" s="91" t="s">
        <v>100</v>
      </c>
      <c r="C4" s="149"/>
      <c r="D4" s="128"/>
      <c r="E4" s="128">
        <v>1</v>
      </c>
      <c r="F4" s="128">
        <v>2</v>
      </c>
      <c r="G4" s="149"/>
      <c r="H4" s="149"/>
      <c r="I4" s="128">
        <v>30</v>
      </c>
      <c r="J4" s="150">
        <v>13.59</v>
      </c>
      <c r="K4" s="151">
        <f t="shared" si="0"/>
        <v>43.59</v>
      </c>
      <c r="L4" s="32">
        <v>2</v>
      </c>
    </row>
    <row r="5" spans="1:12" ht="15.75">
      <c r="A5" s="33" t="s">
        <v>82</v>
      </c>
      <c r="B5" s="124" t="s">
        <v>17</v>
      </c>
      <c r="C5" s="132">
        <v>2</v>
      </c>
      <c r="D5" s="152"/>
      <c r="E5" s="132"/>
      <c r="F5" s="152"/>
      <c r="G5" s="132">
        <v>20.28</v>
      </c>
      <c r="H5" s="152"/>
      <c r="I5" s="152"/>
      <c r="J5" s="153"/>
      <c r="K5" s="154">
        <f t="shared" si="0"/>
        <v>20.28</v>
      </c>
      <c r="L5" s="32">
        <v>3</v>
      </c>
    </row>
    <row r="6" spans="1:12" ht="15.75">
      <c r="A6" s="33">
        <v>391</v>
      </c>
      <c r="B6" s="124" t="s">
        <v>37</v>
      </c>
      <c r="C6" s="116">
        <v>3</v>
      </c>
      <c r="D6" s="155"/>
      <c r="E6" s="155"/>
      <c r="F6" s="155"/>
      <c r="G6" s="116">
        <v>12.82</v>
      </c>
      <c r="H6" s="155"/>
      <c r="I6" s="116"/>
      <c r="J6" s="156"/>
      <c r="K6" s="157">
        <f t="shared" si="0"/>
        <v>12.82</v>
      </c>
      <c r="L6" s="23">
        <v>4</v>
      </c>
    </row>
    <row r="7" spans="1:12" ht="15.75">
      <c r="A7" s="33">
        <v>173</v>
      </c>
      <c r="B7" s="124" t="s">
        <v>8</v>
      </c>
      <c r="C7" s="116">
        <v>4</v>
      </c>
      <c r="D7" s="155"/>
      <c r="E7" s="155"/>
      <c r="F7" s="155"/>
      <c r="G7" s="116">
        <v>6.54</v>
      </c>
      <c r="H7" s="155"/>
      <c r="I7" s="116"/>
      <c r="J7" s="156"/>
      <c r="K7" s="157">
        <f t="shared" si="0"/>
        <v>6.54</v>
      </c>
      <c r="L7" s="23">
        <v>5</v>
      </c>
    </row>
    <row r="8" spans="1:12" ht="15.75">
      <c r="A8" s="33" t="s">
        <v>83</v>
      </c>
      <c r="B8" s="124" t="s">
        <v>84</v>
      </c>
      <c r="C8" s="116">
        <v>5</v>
      </c>
      <c r="D8" s="116">
        <v>2</v>
      </c>
      <c r="E8" s="155"/>
      <c r="F8" s="155"/>
      <c r="G8" s="116">
        <v>1</v>
      </c>
      <c r="H8" s="116">
        <v>1</v>
      </c>
      <c r="I8" s="116"/>
      <c r="J8" s="156"/>
      <c r="K8" s="157">
        <f t="shared" si="0"/>
        <v>2</v>
      </c>
      <c r="L8" s="23">
        <v>6</v>
      </c>
    </row>
    <row r="9" spans="1:12" ht="15.75">
      <c r="A9" s="162">
        <v>77</v>
      </c>
      <c r="B9" s="91" t="s">
        <v>101</v>
      </c>
      <c r="C9" s="155"/>
      <c r="D9" s="116"/>
      <c r="E9" s="116">
        <v>2</v>
      </c>
      <c r="F9" s="116"/>
      <c r="G9" s="155"/>
      <c r="H9" s="155"/>
      <c r="I9" s="116">
        <v>1</v>
      </c>
      <c r="J9" s="156"/>
      <c r="K9" s="157">
        <f t="shared" si="0"/>
        <v>1</v>
      </c>
      <c r="L9" s="23">
        <v>7</v>
      </c>
    </row>
    <row r="10" spans="1:12" ht="16.5" thickBot="1">
      <c r="A10" s="163" t="s">
        <v>83</v>
      </c>
      <c r="B10" s="123" t="s">
        <v>104</v>
      </c>
      <c r="C10" s="158"/>
      <c r="D10" s="158"/>
      <c r="E10" s="158"/>
      <c r="F10" s="137">
        <v>3</v>
      </c>
      <c r="G10" s="158"/>
      <c r="H10" s="137"/>
      <c r="I10" s="158"/>
      <c r="J10" s="159">
        <v>1</v>
      </c>
      <c r="K10" s="160">
        <f t="shared" si="0"/>
        <v>1</v>
      </c>
      <c r="L10" s="24">
        <v>8</v>
      </c>
    </row>
    <row r="12" spans="1:12" ht="15.75" thickBot="1">
      <c r="C12" s="3"/>
      <c r="D12" s="3"/>
      <c r="E12" s="3"/>
      <c r="F12" s="3"/>
      <c r="G12" s="3"/>
      <c r="H12" s="3"/>
      <c r="I12" s="3"/>
      <c r="J12" s="3"/>
    </row>
    <row r="13" spans="1:12" ht="15.75" thickBot="1">
      <c r="A13" s="21" t="s">
        <v>39</v>
      </c>
      <c r="B13" s="12" t="s">
        <v>43</v>
      </c>
      <c r="C13" s="21" t="s">
        <v>1</v>
      </c>
      <c r="D13" s="21" t="s">
        <v>1</v>
      </c>
      <c r="E13" s="21" t="s">
        <v>1</v>
      </c>
      <c r="F13" s="21" t="s">
        <v>1</v>
      </c>
      <c r="G13" s="16" t="s">
        <v>42</v>
      </c>
      <c r="H13" s="16" t="s">
        <v>42</v>
      </c>
      <c r="I13" s="16" t="s">
        <v>42</v>
      </c>
      <c r="J13" s="16" t="s">
        <v>42</v>
      </c>
      <c r="K13" s="12" t="s">
        <v>0</v>
      </c>
      <c r="L13" s="30" t="s">
        <v>1</v>
      </c>
    </row>
    <row r="14" spans="1:12" ht="15.75">
      <c r="A14" s="33" t="s">
        <v>79</v>
      </c>
      <c r="B14" s="161" t="s">
        <v>81</v>
      </c>
      <c r="C14" s="125">
        <v>1</v>
      </c>
      <c r="D14" s="125">
        <v>1</v>
      </c>
      <c r="E14" s="125"/>
      <c r="F14" s="125">
        <v>1</v>
      </c>
      <c r="G14" s="125">
        <v>30</v>
      </c>
      <c r="H14" s="125">
        <v>30</v>
      </c>
      <c r="I14" s="146"/>
      <c r="J14" s="125">
        <v>30</v>
      </c>
      <c r="K14" s="165">
        <f t="shared" ref="K14:K20" si="1">SUM(G14:J14)</f>
        <v>90</v>
      </c>
      <c r="L14" s="31">
        <v>1</v>
      </c>
    </row>
    <row r="15" spans="1:12" ht="15.75">
      <c r="A15" s="162">
        <v>669</v>
      </c>
      <c r="B15" s="91" t="s">
        <v>70</v>
      </c>
      <c r="C15" s="149"/>
      <c r="D15" s="128"/>
      <c r="E15" s="128">
        <v>1</v>
      </c>
      <c r="F15" s="128">
        <v>2</v>
      </c>
      <c r="G15" s="149"/>
      <c r="H15" s="149"/>
      <c r="I15" s="128">
        <v>30</v>
      </c>
      <c r="J15" s="128">
        <v>13.59</v>
      </c>
      <c r="K15" s="128">
        <f t="shared" si="1"/>
        <v>43.59</v>
      </c>
      <c r="L15" s="32">
        <v>2</v>
      </c>
    </row>
    <row r="16" spans="1:12" ht="15.75">
      <c r="A16" s="33" t="s">
        <v>82</v>
      </c>
      <c r="B16" s="124" t="s">
        <v>18</v>
      </c>
      <c r="C16" s="132">
        <v>2</v>
      </c>
      <c r="D16" s="152"/>
      <c r="E16" s="132"/>
      <c r="F16" s="152"/>
      <c r="G16" s="132">
        <v>20.28</v>
      </c>
      <c r="H16" s="152"/>
      <c r="I16" s="152"/>
      <c r="J16" s="152"/>
      <c r="K16" s="132">
        <f t="shared" si="1"/>
        <v>20.28</v>
      </c>
      <c r="L16" s="32">
        <v>3</v>
      </c>
    </row>
    <row r="17" spans="1:12" ht="15.75">
      <c r="A17" s="33">
        <v>391</v>
      </c>
      <c r="B17" s="124" t="s">
        <v>38</v>
      </c>
      <c r="C17" s="116">
        <v>3</v>
      </c>
      <c r="D17" s="155"/>
      <c r="E17" s="155"/>
      <c r="F17" s="155"/>
      <c r="G17" s="116">
        <v>12.82</v>
      </c>
      <c r="H17" s="155"/>
      <c r="I17" s="116"/>
      <c r="J17" s="155"/>
      <c r="K17" s="116">
        <f t="shared" si="1"/>
        <v>12.82</v>
      </c>
      <c r="L17" s="23">
        <v>4</v>
      </c>
    </row>
    <row r="18" spans="1:12" ht="15.75">
      <c r="A18" s="33">
        <v>173</v>
      </c>
      <c r="B18" s="124" t="s">
        <v>9</v>
      </c>
      <c r="C18" s="116">
        <v>4</v>
      </c>
      <c r="D18" s="155"/>
      <c r="E18" s="155"/>
      <c r="F18" s="155"/>
      <c r="G18" s="116">
        <v>6.54</v>
      </c>
      <c r="H18" s="155"/>
      <c r="I18" s="116"/>
      <c r="J18" s="155"/>
      <c r="K18" s="116">
        <f t="shared" si="1"/>
        <v>6.54</v>
      </c>
      <c r="L18" s="23">
        <v>5</v>
      </c>
    </row>
    <row r="19" spans="1:12" ht="15.75">
      <c r="A19" s="33" t="s">
        <v>83</v>
      </c>
      <c r="B19" s="124" t="s">
        <v>85</v>
      </c>
      <c r="C19" s="116">
        <v>5</v>
      </c>
      <c r="D19" s="116">
        <v>2</v>
      </c>
      <c r="E19" s="155"/>
      <c r="F19" s="116">
        <v>3</v>
      </c>
      <c r="G19" s="116">
        <v>1</v>
      </c>
      <c r="H19" s="116">
        <v>1</v>
      </c>
      <c r="I19" s="116"/>
      <c r="J19" s="116">
        <v>1</v>
      </c>
      <c r="K19" s="116">
        <f t="shared" si="1"/>
        <v>3</v>
      </c>
      <c r="L19" s="23">
        <v>6</v>
      </c>
    </row>
    <row r="20" spans="1:12" ht="16.5" thickBot="1">
      <c r="A20" s="164">
        <v>77</v>
      </c>
      <c r="B20" s="110" t="s">
        <v>102</v>
      </c>
      <c r="C20" s="158"/>
      <c r="D20" s="137"/>
      <c r="E20" s="137">
        <v>2</v>
      </c>
      <c r="F20" s="137"/>
      <c r="G20" s="158"/>
      <c r="H20" s="158"/>
      <c r="I20" s="137">
        <v>1</v>
      </c>
      <c r="J20" s="158"/>
      <c r="K20" s="137">
        <f t="shared" si="1"/>
        <v>1</v>
      </c>
      <c r="L20" s="24">
        <v>7</v>
      </c>
    </row>
  </sheetData>
  <sortState ref="A13:L19">
    <sortCondition ref="L13:L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Дмитров</vt:lpstr>
      <vt:lpstr>Смоленск</vt:lpstr>
      <vt:lpstr>Вязьма</vt:lpstr>
      <vt:lpstr>Ярославль</vt:lpstr>
      <vt:lpstr>ТУРИЗМ</vt:lpstr>
      <vt:lpstr>ГРАНД-ТУРИЗМ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user</cp:lastModifiedBy>
  <dcterms:created xsi:type="dcterms:W3CDTF">2021-12-07T10:16:34Z</dcterms:created>
  <dcterms:modified xsi:type="dcterms:W3CDTF">2022-12-03T07:19:10Z</dcterms:modified>
</cp:coreProperties>
</file>