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0640" windowHeight="11760" tabRatio="798" firstSheet="5" activeTab="17"/>
  </bookViews>
  <sheets>
    <sheet name="ВЛАДИМИР" sheetId="23" r:id="rId1"/>
    <sheet name="Н.НОВГОРОД" sheetId="25" r:id="rId2"/>
    <sheet name="КИРЖАЧ" sheetId="26" r:id="rId3"/>
    <sheet name="КОЛЬЧУГИНО" sheetId="27" r:id="rId4"/>
    <sheet name="ЮРЬЕВ-ПОЛЬСКИЙ" sheetId="28" r:id="rId5"/>
    <sheet name="Г.ПОСАД" sheetId="29" r:id="rId6"/>
    <sheet name="СУЗДАЛЬ" sheetId="30" r:id="rId7"/>
    <sheet name="ЯРОСЛАВЛЬ" sheetId="31" r:id="rId8"/>
    <sheet name="КОСТРОМА" sheetId="32" r:id="rId9"/>
    <sheet name="РЫБИНСК" sheetId="34" r:id="rId10"/>
    <sheet name="РОСТОВ" sheetId="36" r:id="rId11"/>
    <sheet name="КИНЕШМА" sheetId="33" r:id="rId12"/>
    <sheet name="ТУТАЕВ" sheetId="35" r:id="rId13"/>
    <sheet name="ПЛЁС" sheetId="37" r:id="rId14"/>
    <sheet name="ШУЯ" sheetId="38" r:id="rId15"/>
    <sheet name="ВОЛОГДА" sheetId="39" r:id="rId16"/>
    <sheet name="ЧЕРЕПОВЕЦ" sheetId="40" r:id="rId17"/>
    <sheet name="ИТОГИ" sheetId="41" r:id="rId18"/>
  </sheets>
  <calcPr calcId="124519"/>
</workbook>
</file>

<file path=xl/calcChain.xml><?xml version="1.0" encoding="utf-8"?>
<calcChain xmlns="http://schemas.openxmlformats.org/spreadsheetml/2006/main">
  <c r="I7" i="41"/>
  <c r="I8"/>
  <c r="I10"/>
  <c r="I11"/>
  <c r="I14"/>
  <c r="I6"/>
  <c r="AJ7" i="25"/>
  <c r="AH7"/>
  <c r="BS53" i="41" l="1"/>
  <c r="BR53"/>
  <c r="BO53"/>
  <c r="BN53"/>
  <c r="BK53"/>
  <c r="BJ53"/>
  <c r="BS52"/>
  <c r="BR52"/>
  <c r="BO52"/>
  <c r="BN52"/>
  <c r="BK52"/>
  <c r="BJ52"/>
  <c r="BS22"/>
  <c r="BR22"/>
  <c r="AS22"/>
  <c r="BT22" s="1"/>
  <c r="BS21"/>
  <c r="BR21"/>
  <c r="AG21"/>
  <c r="BT21" s="1"/>
  <c r="BS19"/>
  <c r="BR19"/>
  <c r="AC19"/>
  <c r="Q19"/>
  <c r="M19"/>
  <c r="E19"/>
  <c r="BS20"/>
  <c r="BR20"/>
  <c r="BM20"/>
  <c r="E20"/>
  <c r="BS16"/>
  <c r="BR16"/>
  <c r="BI16"/>
  <c r="AC16"/>
  <c r="M16"/>
  <c r="E16"/>
  <c r="BT16" s="1"/>
  <c r="BS14"/>
  <c r="BR14"/>
  <c r="AC14"/>
  <c r="U14"/>
  <c r="BT14" s="1"/>
  <c r="M14"/>
  <c r="E14"/>
  <c r="BS18"/>
  <c r="BR18"/>
  <c r="Q18"/>
  <c r="M18"/>
  <c r="BT18" s="1"/>
  <c r="E18"/>
  <c r="BS15"/>
  <c r="BR15"/>
  <c r="AC15"/>
  <c r="Q15"/>
  <c r="M15"/>
  <c r="E15"/>
  <c r="BS11"/>
  <c r="BR11"/>
  <c r="BI11"/>
  <c r="BE11"/>
  <c r="AW11"/>
  <c r="AC11"/>
  <c r="U11"/>
  <c r="E11"/>
  <c r="BS12"/>
  <c r="BR12"/>
  <c r="AC12"/>
  <c r="Y12"/>
  <c r="U12"/>
  <c r="Q12"/>
  <c r="M12"/>
  <c r="BT12" s="1"/>
  <c r="E12"/>
  <c r="BS10"/>
  <c r="BR10"/>
  <c r="BQ10"/>
  <c r="BM10"/>
  <c r="BI10"/>
  <c r="AS10"/>
  <c r="AG10"/>
  <c r="AC10"/>
  <c r="Y10"/>
  <c r="U10"/>
  <c r="Q10"/>
  <c r="M10"/>
  <c r="E10"/>
  <c r="BS17"/>
  <c r="BR17"/>
  <c r="AC17"/>
  <c r="Y17"/>
  <c r="BT17" s="1"/>
  <c r="BS13"/>
  <c r="BR13"/>
  <c r="AC13"/>
  <c r="Y13"/>
  <c r="U13"/>
  <c r="Q13"/>
  <c r="BT13" s="1"/>
  <c r="M13"/>
  <c r="E13"/>
  <c r="BS8"/>
  <c r="BR8"/>
  <c r="BQ8"/>
  <c r="BM8"/>
  <c r="BI8"/>
  <c r="BE8"/>
  <c r="BA8"/>
  <c r="AW8"/>
  <c r="AS8"/>
  <c r="AO8"/>
  <c r="AK8"/>
  <c r="AG8"/>
  <c r="AC8"/>
  <c r="Y8"/>
  <c r="U8"/>
  <c r="Q8"/>
  <c r="M8"/>
  <c r="E8"/>
  <c r="BS9"/>
  <c r="BR9"/>
  <c r="BI9"/>
  <c r="BE9"/>
  <c r="AW9"/>
  <c r="AS9"/>
  <c r="AK9"/>
  <c r="AG9"/>
  <c r="AC9"/>
  <c r="M9"/>
  <c r="E9"/>
  <c r="BS7"/>
  <c r="BR7"/>
  <c r="BQ7"/>
  <c r="BM7"/>
  <c r="BI7"/>
  <c r="BE7"/>
  <c r="BA7"/>
  <c r="AW7"/>
  <c r="AS7"/>
  <c r="AO7"/>
  <c r="AK7"/>
  <c r="AG7"/>
  <c r="AC7"/>
  <c r="Y7"/>
  <c r="U7"/>
  <c r="Q7"/>
  <c r="M7"/>
  <c r="E7"/>
  <c r="BS6"/>
  <c r="BR6"/>
  <c r="BQ6"/>
  <c r="BM6"/>
  <c r="BI6"/>
  <c r="BE6"/>
  <c r="BA6"/>
  <c r="AW6"/>
  <c r="AS6"/>
  <c r="AO6"/>
  <c r="AK6"/>
  <c r="AG6"/>
  <c r="AC6"/>
  <c r="Y6"/>
  <c r="U6"/>
  <c r="Q6"/>
  <c r="M6"/>
  <c r="E6"/>
  <c r="V12" i="29"/>
  <c r="BH8" i="39"/>
  <c r="X12" i="38"/>
  <c r="V12"/>
  <c r="AN14" i="23"/>
  <c r="AP17"/>
  <c r="AN17"/>
  <c r="AP16"/>
  <c r="AN16"/>
  <c r="AP15"/>
  <c r="AN15"/>
  <c r="AP13"/>
  <c r="AN13"/>
  <c r="AP12"/>
  <c r="AN12"/>
  <c r="AP11"/>
  <c r="AN11"/>
  <c r="AP10"/>
  <c r="AN10"/>
  <c r="AP9"/>
  <c r="AN9"/>
  <c r="AP8"/>
  <c r="AN8"/>
  <c r="AP7"/>
  <c r="AN7"/>
  <c r="AP6"/>
  <c r="AN6"/>
  <c r="AJ11" i="25"/>
  <c r="AH11"/>
  <c r="AJ10"/>
  <c r="AH10"/>
  <c r="AJ9"/>
  <c r="AH9"/>
  <c r="AJ8"/>
  <c r="AH8"/>
  <c r="AJ6"/>
  <c r="AH6"/>
  <c r="AF17" i="26"/>
  <c r="AD17"/>
  <c r="AF16"/>
  <c r="AD16"/>
  <c r="AF15"/>
  <c r="AF14"/>
  <c r="AD14"/>
  <c r="AF13"/>
  <c r="AD13"/>
  <c r="AF12"/>
  <c r="AD12"/>
  <c r="AF11"/>
  <c r="AD11"/>
  <c r="AF10"/>
  <c r="AD10"/>
  <c r="AF9"/>
  <c r="AD9"/>
  <c r="AF8"/>
  <c r="AD8"/>
  <c r="AF7"/>
  <c r="AD7"/>
  <c r="AF6"/>
  <c r="AD6"/>
  <c r="Z14" i="27"/>
  <c r="X14"/>
  <c r="Z13"/>
  <c r="X13"/>
  <c r="Z12"/>
  <c r="X12"/>
  <c r="Z11"/>
  <c r="X11"/>
  <c r="Z10"/>
  <c r="X10"/>
  <c r="Z9"/>
  <c r="X9"/>
  <c r="Z8"/>
  <c r="X8"/>
  <c r="Z7"/>
  <c r="X7"/>
  <c r="Z6"/>
  <c r="X6"/>
  <c r="AF13" i="28"/>
  <c r="AD13"/>
  <c r="AF12"/>
  <c r="AD12"/>
  <c r="AF11"/>
  <c r="AD11"/>
  <c r="AF10"/>
  <c r="AD10"/>
  <c r="AF9"/>
  <c r="AD9"/>
  <c r="AF8"/>
  <c r="AD8"/>
  <c r="AF7"/>
  <c r="AD7"/>
  <c r="AF6"/>
  <c r="AD6"/>
  <c r="X11" i="29"/>
  <c r="V11"/>
  <c r="X10"/>
  <c r="V10"/>
  <c r="X9"/>
  <c r="V9"/>
  <c r="X8"/>
  <c r="V8"/>
  <c r="X7"/>
  <c r="V7"/>
  <c r="X6"/>
  <c r="V6"/>
  <c r="AD18" i="30"/>
  <c r="AB18"/>
  <c r="AD17"/>
  <c r="AB17"/>
  <c r="AD16"/>
  <c r="AB16"/>
  <c r="AD15"/>
  <c r="AB15"/>
  <c r="AD14"/>
  <c r="AB14"/>
  <c r="AD13"/>
  <c r="AB13"/>
  <c r="AD12"/>
  <c r="AB12"/>
  <c r="AD11"/>
  <c r="AB11"/>
  <c r="AD8"/>
  <c r="AB8"/>
  <c r="AD7"/>
  <c r="AB7"/>
  <c r="AD6"/>
  <c r="AB6"/>
  <c r="BH9" i="40"/>
  <c r="BH8"/>
  <c r="BH7"/>
  <c r="BH10" i="39"/>
  <c r="BH9"/>
  <c r="BH6"/>
  <c r="BH7"/>
  <c r="BN10" i="31"/>
  <c r="BL10"/>
  <c r="BN9"/>
  <c r="BL9"/>
  <c r="BN8"/>
  <c r="BL8"/>
  <c r="BN7"/>
  <c r="BL7"/>
  <c r="BN6"/>
  <c r="BL6"/>
  <c r="AX9" i="32"/>
  <c r="AV9"/>
  <c r="AX8"/>
  <c r="AV8"/>
  <c r="AX7"/>
  <c r="AV7"/>
  <c r="AX6"/>
  <c r="AV6"/>
  <c r="AR8" i="34"/>
  <c r="AP8"/>
  <c r="AR7"/>
  <c r="AP7"/>
  <c r="AR6"/>
  <c r="AP6"/>
  <c r="AI10" i="36"/>
  <c r="AG10"/>
  <c r="AI9"/>
  <c r="AG9"/>
  <c r="AI8"/>
  <c r="AG8"/>
  <c r="AI7"/>
  <c r="AG7"/>
  <c r="AI6"/>
  <c r="AG6"/>
  <c r="AK10" i="33"/>
  <c r="AI10"/>
  <c r="AK9"/>
  <c r="AI9"/>
  <c r="AK8"/>
  <c r="AI8"/>
  <c r="AK7"/>
  <c r="AI7"/>
  <c r="AK6"/>
  <c r="AI6"/>
  <c r="AD7" i="35"/>
  <c r="AB7"/>
  <c r="AD8"/>
  <c r="AB8"/>
  <c r="AD6"/>
  <c r="AB6"/>
  <c r="Z10" i="37"/>
  <c r="X10"/>
  <c r="Z9"/>
  <c r="X9"/>
  <c r="Z8"/>
  <c r="X8"/>
  <c r="Z7"/>
  <c r="X7"/>
  <c r="Z6"/>
  <c r="X6"/>
  <c r="X11" i="38"/>
  <c r="V11"/>
  <c r="X10"/>
  <c r="V10"/>
  <c r="X9"/>
  <c r="V9"/>
  <c r="X8"/>
  <c r="V8"/>
  <c r="X7"/>
  <c r="V7"/>
  <c r="X6"/>
  <c r="V6"/>
  <c r="BH6" i="40"/>
  <c r="BJ6" i="39"/>
  <c r="BJ6" i="40"/>
  <c r="BJ78"/>
  <c r="BH78"/>
  <c r="BJ77"/>
  <c r="BH77"/>
  <c r="BJ8"/>
  <c r="BJ9"/>
  <c r="BJ7"/>
  <c r="BN11" i="31"/>
  <c r="BL11"/>
  <c r="AF45" i="26"/>
  <c r="AF46"/>
  <c r="AF47"/>
  <c r="BJ78" i="39"/>
  <c r="BH78"/>
  <c r="BJ77"/>
  <c r="BH77"/>
  <c r="BJ9"/>
  <c r="BJ8"/>
  <c r="BJ7"/>
  <c r="BJ10"/>
  <c r="AD9" i="30"/>
  <c r="AB9"/>
  <c r="AB10"/>
  <c r="AD10"/>
  <c r="AP14" i="23"/>
  <c r="AF30" i="26"/>
  <c r="AF36"/>
  <c r="AF29"/>
  <c r="AF33"/>
  <c r="AF34"/>
  <c r="AF37"/>
  <c r="AF31"/>
  <c r="AF23"/>
  <c r="AF26"/>
  <c r="AF22"/>
  <c r="AF28"/>
  <c r="AF20"/>
  <c r="AF27"/>
  <c r="AF21"/>
  <c r="AF19"/>
  <c r="AF18"/>
  <c r="AF35"/>
  <c r="AF32"/>
  <c r="AF24"/>
  <c r="AF25"/>
  <c r="AF38"/>
  <c r="AF39"/>
  <c r="AF40"/>
  <c r="AF41"/>
  <c r="AF42"/>
  <c r="AF43"/>
  <c r="AF44"/>
  <c r="X12" i="29"/>
  <c r="BT15" i="41"/>
  <c r="BT7" l="1"/>
  <c r="BT20"/>
  <c r="BT19"/>
  <c r="BT9"/>
  <c r="BT11"/>
  <c r="BT6"/>
  <c r="BT10"/>
  <c r="BT8"/>
</calcChain>
</file>

<file path=xl/sharedStrings.xml><?xml version="1.0" encoding="utf-8"?>
<sst xmlns="http://schemas.openxmlformats.org/spreadsheetml/2006/main" count="1098" uniqueCount="89">
  <si>
    <t>СТАРТ</t>
  </si>
  <si>
    <t>ФИНИШ</t>
  </si>
  <si>
    <t>ИТОГО</t>
  </si>
  <si>
    <t>ШТРАФ</t>
  </si>
  <si>
    <t>МЕСТО</t>
  </si>
  <si>
    <t>Дата</t>
  </si>
  <si>
    <t>Время</t>
  </si>
  <si>
    <t>Клопов Александр</t>
  </si>
  <si>
    <t>Мохнаткин Валерий</t>
  </si>
  <si>
    <t xml:space="preserve">Турлак Вера </t>
  </si>
  <si>
    <t>Занадворов Петр</t>
  </si>
  <si>
    <t>КОНТРОЛЬНЫЕ ТОЧКИ</t>
  </si>
  <si>
    <t>ВОПРОСЫ</t>
  </si>
  <si>
    <t>ВЛАДИМИР</t>
  </si>
  <si>
    <t>НИЖНИЙ НОВГОРОД</t>
  </si>
  <si>
    <t>КИРЖАЧ</t>
  </si>
  <si>
    <t>ИТОГО БАЛЛЫ</t>
  </si>
  <si>
    <t xml:space="preserve">Примачук Юрий </t>
  </si>
  <si>
    <t xml:space="preserve">Навоева Ольга </t>
  </si>
  <si>
    <t xml:space="preserve">Лексин Максим </t>
  </si>
  <si>
    <t xml:space="preserve">Фандеев Георгий </t>
  </si>
  <si>
    <t>Саватеев Игорь</t>
  </si>
  <si>
    <t>Вавилов Дмитрий</t>
  </si>
  <si>
    <t>Косоротов Алексей</t>
  </si>
  <si>
    <t xml:space="preserve">Березина Алина </t>
  </si>
  <si>
    <t xml:space="preserve">Зубарев Сергей </t>
  </si>
  <si>
    <t xml:space="preserve">Ивкина Светлана </t>
  </si>
  <si>
    <t xml:space="preserve">Никитич Юрий </t>
  </si>
  <si>
    <t xml:space="preserve">Борисов Андрей </t>
  </si>
  <si>
    <t xml:space="preserve">Названова Наталья </t>
  </si>
  <si>
    <t>КОЛЬЧУГИНО</t>
  </si>
  <si>
    <t>ЮРЬЕВ-ПОЛЬСКИЙ</t>
  </si>
  <si>
    <t>ГАВРИЛОВ ПОСАД</t>
  </si>
  <si>
    <t>Носов Сергей</t>
  </si>
  <si>
    <t>Пахомов Андрей</t>
  </si>
  <si>
    <t>Дровалев Алексей</t>
  </si>
  <si>
    <t>Гусаров Константин</t>
  </si>
  <si>
    <t>Булгакова Галина</t>
  </si>
  <si>
    <t>Анисимов Сергей</t>
  </si>
  <si>
    <t>Орлов Максим</t>
  </si>
  <si>
    <t>УЧАСТНИК</t>
  </si>
  <si>
    <t xml:space="preserve">Максимов Алексей </t>
  </si>
  <si>
    <t xml:space="preserve">Тимошин Михаил </t>
  </si>
  <si>
    <t xml:space="preserve">Продина Елена </t>
  </si>
  <si>
    <t xml:space="preserve">Пшонкина Светлана </t>
  </si>
  <si>
    <t xml:space="preserve">Иванова Анна </t>
  </si>
  <si>
    <t xml:space="preserve">Балабанов Андрей </t>
  </si>
  <si>
    <t>Ефремова Елена</t>
  </si>
  <si>
    <t>Валуева Анаида</t>
  </si>
  <si>
    <t>Ампутьев Борис</t>
  </si>
  <si>
    <t>Буднин Игорь</t>
  </si>
  <si>
    <t>Коротченко Дмитрий</t>
  </si>
  <si>
    <t>Учаева Екатерина</t>
  </si>
  <si>
    <t xml:space="preserve">Широкова Ольга </t>
  </si>
  <si>
    <t>Андрусов Вадим</t>
  </si>
  <si>
    <t xml:space="preserve">Лысенко Ирина </t>
  </si>
  <si>
    <t>Вынин Толик</t>
  </si>
  <si>
    <t>Логинов Артур</t>
  </si>
  <si>
    <t>Синева Юлия</t>
  </si>
  <si>
    <t>КОНТРОЛЬНЫЕ ФОТОГРАФИИ  (ФОТО КП)</t>
  </si>
  <si>
    <t>Контрольные вопросы</t>
  </si>
  <si>
    <t>ВРЕМЯ В ПУТИ</t>
  </si>
  <si>
    <t>БАЛЛЫ</t>
  </si>
  <si>
    <t>КОНТРОЛЬНЫЕ ВОПРОСЫ</t>
  </si>
  <si>
    <t>27:43:24</t>
  </si>
  <si>
    <t>КОНТРОЛЬНЫЕ ФОТОГРАФИИ (КТ)</t>
  </si>
  <si>
    <t>КОНТРОЛЬНЫЕ ФОТОГРАФИИ                                                     (ФОТО КП)</t>
  </si>
  <si>
    <t xml:space="preserve"> </t>
  </si>
  <si>
    <t>210:33</t>
  </si>
  <si>
    <t>1703:04</t>
  </si>
  <si>
    <t xml:space="preserve">СУЗДАЛЬ </t>
  </si>
  <si>
    <t>Н.НОВГОРОД</t>
  </si>
  <si>
    <t>ЮРЬЕВ ПОЛЬСКИЙ</t>
  </si>
  <si>
    <t>СУЗДАЛЬ</t>
  </si>
  <si>
    <t>ЯРОСЛАВЛЬ</t>
  </si>
  <si>
    <t>КОСТРОМА</t>
  </si>
  <si>
    <t>РЫБИНСК</t>
  </si>
  <si>
    <t>РОСТОВ</t>
  </si>
  <si>
    <t>КИНЕШМА</t>
  </si>
  <si>
    <t>ТУТАЕВ</t>
  </si>
  <si>
    <t>ПЛЁС</t>
  </si>
  <si>
    <t>ШУЯ</t>
  </si>
  <si>
    <t>ВОЛОГДА</t>
  </si>
  <si>
    <t>ЧЕРЕПОВЕЦ</t>
  </si>
  <si>
    <t>ИТОГИ</t>
  </si>
  <si>
    <t>ВРЕМЯ</t>
  </si>
  <si>
    <t>ОЧКИ</t>
  </si>
  <si>
    <t>БАЛЛОВ</t>
  </si>
  <si>
    <t>ЭТАПОВ</t>
  </si>
</sst>
</file>

<file path=xl/styles.xml><?xml version="1.0" encoding="utf-8"?>
<styleSheet xmlns="http://schemas.openxmlformats.org/spreadsheetml/2006/main">
  <numFmts count="3">
    <numFmt numFmtId="164" formatCode="h:mm;@"/>
    <numFmt numFmtId="165" formatCode="[$-F400]h:mm:ss\ AM/PM"/>
    <numFmt numFmtId="166" formatCode="[h]:mm:ss;@"/>
  </numFmts>
  <fonts count="25"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92D050"/>
        <bgColor rgb="FFFFFF00"/>
      </patternFill>
    </fill>
    <fill>
      <patternFill patternType="solid">
        <fgColor rgb="FF00B0F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FF00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5C2FF"/>
        <bgColor rgb="FFFFFF00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99CC00"/>
        <bgColor rgb="FFFFCC00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rgb="FFFF00FF"/>
      </patternFill>
    </fill>
    <fill>
      <patternFill patternType="solid">
        <fgColor theme="5"/>
        <bgColor rgb="FF9933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00FF"/>
      </patternFill>
    </fill>
    <fill>
      <patternFill patternType="solid">
        <fgColor rgb="FF92D050"/>
        <bgColor rgb="FFFF00FF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rgb="FFFFFF00"/>
      </patternFill>
    </fill>
    <fill>
      <patternFill patternType="solid">
        <fgColor theme="5" tint="0.39997558519241921"/>
        <bgColor rgb="FFFFCC00"/>
      </patternFill>
    </fill>
    <fill>
      <patternFill patternType="solid">
        <fgColor rgb="FFFFFF00"/>
        <bgColor rgb="FF993300"/>
      </patternFill>
    </fill>
    <fill>
      <patternFill patternType="solid">
        <fgColor rgb="FFFFFF00"/>
        <bgColor rgb="FFFFCC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rgb="FFFFC000"/>
        <bgColor rgb="FF808080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23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20" fontId="0" fillId="0" borderId="0" xfId="0" applyNumberFormat="1"/>
    <xf numFmtId="0" fontId="7" fillId="0" borderId="1" xfId="0" applyFont="1" applyFill="1" applyBorder="1" applyAlignment="1">
      <alignment horizontal="center" vertical="center"/>
    </xf>
    <xf numFmtId="16" fontId="0" fillId="0" borderId="0" xfId="0" applyNumberFormat="1"/>
    <xf numFmtId="17" fontId="0" fillId="0" borderId="0" xfId="0" applyNumberFormat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 wrapText="1"/>
    </xf>
    <xf numFmtId="0" fontId="13" fillId="7" borderId="84" xfId="0" applyFont="1" applyFill="1" applyBorder="1" applyAlignment="1">
      <alignment vertical="center" wrapText="1"/>
    </xf>
    <xf numFmtId="14" fontId="7" fillId="0" borderId="12" xfId="0" applyNumberFormat="1" applyFont="1" applyFill="1" applyBorder="1" applyAlignment="1">
      <alignment horizontal="center" vertical="center"/>
    </xf>
    <xf numFmtId="20" fontId="7" fillId="0" borderId="4" xfId="0" applyNumberFormat="1" applyFont="1" applyFill="1" applyBorder="1" applyAlignment="1">
      <alignment horizontal="center" vertical="center"/>
    </xf>
    <xf numFmtId="20" fontId="7" fillId="0" borderId="26" xfId="0" applyNumberFormat="1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20" fontId="7" fillId="0" borderId="25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4" fontId="7" fillId="8" borderId="28" xfId="0" applyNumberFormat="1" applyFont="1" applyFill="1" applyBorder="1" applyAlignment="1">
      <alignment horizontal="center" vertical="center" wrapText="1"/>
    </xf>
    <xf numFmtId="20" fontId="14" fillId="0" borderId="29" xfId="0" applyNumberFormat="1" applyFont="1" applyBorder="1" applyAlignment="1">
      <alignment horizontal="center" vertical="center"/>
    </xf>
    <xf numFmtId="14" fontId="7" fillId="0" borderId="28" xfId="0" applyNumberFormat="1" applyFont="1" applyFill="1" applyBorder="1" applyAlignment="1">
      <alignment horizontal="center" vertical="center"/>
    </xf>
    <xf numFmtId="164" fontId="7" fillId="0" borderId="30" xfId="0" applyNumberFormat="1" applyFont="1" applyFill="1" applyBorder="1" applyAlignment="1">
      <alignment horizontal="center" vertical="center"/>
    </xf>
    <xf numFmtId="20" fontId="7" fillId="0" borderId="6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5" fillId="7" borderId="29" xfId="0" applyFont="1" applyFill="1" applyBorder="1" applyAlignment="1">
      <alignment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1" borderId="35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4" fontId="14" fillId="0" borderId="38" xfId="0" applyNumberFormat="1" applyFont="1" applyBorder="1" applyAlignment="1">
      <alignment horizontal="center" vertical="center"/>
    </xf>
    <xf numFmtId="165" fontId="14" fillId="0" borderId="39" xfId="0" applyNumberFormat="1" applyFont="1" applyBorder="1" applyAlignment="1">
      <alignment horizontal="center" vertical="center"/>
    </xf>
    <xf numFmtId="14" fontId="14" fillId="0" borderId="39" xfId="0" applyNumberFormat="1" applyFont="1" applyBorder="1" applyAlignment="1">
      <alignment horizontal="center" vertical="center"/>
    </xf>
    <xf numFmtId="165" fontId="14" fillId="0" borderId="37" xfId="0" applyNumberFormat="1" applyFont="1" applyBorder="1" applyAlignment="1">
      <alignment horizontal="center" vertical="center"/>
    </xf>
    <xf numFmtId="165" fontId="7" fillId="0" borderId="40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14" fontId="14" fillId="0" borderId="42" xfId="0" applyNumberFormat="1" applyFont="1" applyBorder="1" applyAlignment="1">
      <alignment horizontal="center" vertical="center"/>
    </xf>
    <xf numFmtId="165" fontId="14" fillId="0" borderId="29" xfId="0" applyNumberFormat="1" applyFont="1" applyBorder="1" applyAlignment="1">
      <alignment horizontal="center" vertical="center"/>
    </xf>
    <xf numFmtId="14" fontId="14" fillId="0" borderId="29" xfId="0" applyNumberFormat="1" applyFont="1" applyBorder="1" applyAlignment="1">
      <alignment horizontal="center" vertical="center"/>
    </xf>
    <xf numFmtId="165" fontId="14" fillId="0" borderId="30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4" fontId="7" fillId="7" borderId="42" xfId="0" applyNumberFormat="1" applyFont="1" applyFill="1" applyBorder="1" applyAlignment="1">
      <alignment horizontal="center" vertical="center" wrapText="1"/>
    </xf>
    <xf numFmtId="20" fontId="14" fillId="7" borderId="29" xfId="0" applyNumberFormat="1" applyFont="1" applyFill="1" applyBorder="1" applyAlignment="1">
      <alignment horizontal="center" vertical="center"/>
    </xf>
    <xf numFmtId="14" fontId="7" fillId="7" borderId="29" xfId="0" applyNumberFormat="1" applyFont="1" applyFill="1" applyBorder="1" applyAlignment="1">
      <alignment horizontal="center" vertical="center"/>
    </xf>
    <xf numFmtId="164" fontId="7" fillId="7" borderId="30" xfId="0" applyNumberFormat="1" applyFont="1" applyFill="1" applyBorder="1" applyAlignment="1">
      <alignment horizontal="center" vertical="center"/>
    </xf>
    <xf numFmtId="49" fontId="7" fillId="7" borderId="40" xfId="0" applyNumberFormat="1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165" fontId="14" fillId="7" borderId="29" xfId="0" applyNumberFormat="1" applyFont="1" applyFill="1" applyBorder="1" applyAlignment="1">
      <alignment horizontal="center" vertical="center"/>
    </xf>
    <xf numFmtId="165" fontId="7" fillId="7" borderId="30" xfId="0" applyNumberFormat="1" applyFont="1" applyFill="1" applyBorder="1" applyAlignment="1">
      <alignment horizontal="center" vertical="center"/>
    </xf>
    <xf numFmtId="165" fontId="7" fillId="7" borderId="40" xfId="0" applyNumberFormat="1" applyFont="1" applyFill="1" applyBorder="1" applyAlignment="1">
      <alignment horizontal="center" vertical="center"/>
    </xf>
    <xf numFmtId="20" fontId="7" fillId="7" borderId="40" xfId="0" applyNumberFormat="1" applyFont="1" applyFill="1" applyBorder="1" applyAlignment="1">
      <alignment horizontal="center" vertical="center"/>
    </xf>
    <xf numFmtId="14" fontId="7" fillId="7" borderId="29" xfId="0" applyNumberFormat="1" applyFont="1" applyFill="1" applyBorder="1" applyAlignment="1">
      <alignment horizontal="center" vertical="center" wrapText="1"/>
    </xf>
    <xf numFmtId="0" fontId="11" fillId="12" borderId="40" xfId="0" applyFont="1" applyFill="1" applyBorder="1" applyAlignment="1">
      <alignment horizontal="center" vertical="center"/>
    </xf>
    <xf numFmtId="0" fontId="7" fillId="7" borderId="44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horizontal="center" vertical="center"/>
    </xf>
    <xf numFmtId="0" fontId="7" fillId="7" borderId="47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14" fontId="7" fillId="7" borderId="44" xfId="0" applyNumberFormat="1" applyFont="1" applyFill="1" applyBorder="1" applyAlignment="1">
      <alignment horizontal="center" vertical="center" wrapText="1"/>
    </xf>
    <xf numFmtId="20" fontId="14" fillId="7" borderId="45" xfId="0" applyNumberFormat="1" applyFont="1" applyFill="1" applyBorder="1" applyAlignment="1">
      <alignment horizontal="center" vertical="center"/>
    </xf>
    <xf numFmtId="14" fontId="7" fillId="7" borderId="45" xfId="0" applyNumberFormat="1" applyFont="1" applyFill="1" applyBorder="1" applyAlignment="1">
      <alignment horizontal="center" vertical="center"/>
    </xf>
    <xf numFmtId="164" fontId="7" fillId="7" borderId="19" xfId="0" applyNumberFormat="1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/>
    </xf>
    <xf numFmtId="0" fontId="12" fillId="7" borderId="48" xfId="0" applyFont="1" applyFill="1" applyBorder="1" applyAlignment="1">
      <alignment horizontal="center" vertical="center"/>
    </xf>
    <xf numFmtId="49" fontId="0" fillId="0" borderId="0" xfId="0" applyNumberFormat="1"/>
    <xf numFmtId="14" fontId="7" fillId="0" borderId="42" xfId="0" applyNumberFormat="1" applyFont="1" applyFill="1" applyBorder="1" applyAlignment="1">
      <alignment horizontal="center" vertical="center" wrapText="1"/>
    </xf>
    <xf numFmtId="20" fontId="14" fillId="0" borderId="29" xfId="0" applyNumberFormat="1" applyFont="1" applyFill="1" applyBorder="1" applyAlignment="1">
      <alignment horizontal="center" vertical="center"/>
    </xf>
    <xf numFmtId="14" fontId="7" fillId="0" borderId="29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65" fontId="14" fillId="0" borderId="29" xfId="0" applyNumberFormat="1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14" fontId="14" fillId="0" borderId="38" xfId="0" applyNumberFormat="1" applyFont="1" applyFill="1" applyBorder="1" applyAlignment="1">
      <alignment horizontal="center" vertical="center"/>
    </xf>
    <xf numFmtId="165" fontId="14" fillId="0" borderId="39" xfId="0" applyNumberFormat="1" applyFont="1" applyFill="1" applyBorder="1" applyAlignment="1">
      <alignment horizontal="center" vertical="center"/>
    </xf>
    <xf numFmtId="14" fontId="14" fillId="0" borderId="39" xfId="0" applyNumberFormat="1" applyFont="1" applyFill="1" applyBorder="1" applyAlignment="1">
      <alignment horizontal="center" vertical="center"/>
    </xf>
    <xf numFmtId="165" fontId="14" fillId="0" borderId="36" xfId="0" applyNumberFormat="1" applyFont="1" applyFill="1" applyBorder="1" applyAlignment="1">
      <alignment horizontal="center" vertical="center"/>
    </xf>
    <xf numFmtId="165" fontId="7" fillId="0" borderId="25" xfId="0" applyNumberFormat="1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14" fontId="14" fillId="0" borderId="42" xfId="0" applyNumberFormat="1" applyFont="1" applyFill="1" applyBorder="1" applyAlignment="1">
      <alignment horizontal="center" vertical="center"/>
    </xf>
    <xf numFmtId="14" fontId="14" fillId="0" borderId="29" xfId="0" applyNumberFormat="1" applyFont="1" applyFill="1" applyBorder="1" applyAlignment="1">
      <alignment horizontal="center" vertical="center"/>
    </xf>
    <xf numFmtId="165" fontId="14" fillId="0" borderId="34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164" fontId="7" fillId="7" borderId="34" xfId="0" applyNumberFormat="1" applyFont="1" applyFill="1" applyBorder="1" applyAlignment="1">
      <alignment horizontal="center" vertical="center"/>
    </xf>
    <xf numFmtId="20" fontId="7" fillId="7" borderId="6" xfId="0" applyNumberFormat="1" applyFont="1" applyFill="1" applyBorder="1" applyAlignment="1">
      <alignment horizontal="center" vertical="center"/>
    </xf>
    <xf numFmtId="0" fontId="9" fillId="7" borderId="50" xfId="0" applyFont="1" applyFill="1" applyBorder="1" applyAlignment="1">
      <alignment horizontal="center" vertical="center"/>
    </xf>
    <xf numFmtId="20" fontId="7" fillId="7" borderId="48" xfId="0" applyNumberFormat="1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165" fontId="7" fillId="0" borderId="41" xfId="0" applyNumberFormat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34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/>
    </xf>
    <xf numFmtId="165" fontId="7" fillId="7" borderId="6" xfId="0" applyNumberFormat="1" applyFont="1" applyFill="1" applyBorder="1" applyAlignment="1">
      <alignment horizontal="center" vertical="center"/>
    </xf>
    <xf numFmtId="0" fontId="7" fillId="7" borderId="51" xfId="0" applyFont="1" applyFill="1" applyBorder="1" applyAlignment="1">
      <alignment horizontal="center" vertical="center"/>
    </xf>
    <xf numFmtId="165" fontId="14" fillId="7" borderId="45" xfId="0" applyNumberFormat="1" applyFont="1" applyFill="1" applyBorder="1" applyAlignment="1">
      <alignment horizontal="center" vertical="center"/>
    </xf>
    <xf numFmtId="165" fontId="7" fillId="7" borderId="19" xfId="0" applyNumberFormat="1" applyFont="1" applyFill="1" applyBorder="1" applyAlignment="1">
      <alignment horizontal="center" vertical="center"/>
    </xf>
    <xf numFmtId="165" fontId="7" fillId="7" borderId="48" xfId="0" applyNumberFormat="1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 vertical="center"/>
    </xf>
    <xf numFmtId="21" fontId="14" fillId="0" borderId="39" xfId="0" applyNumberFormat="1" applyFont="1" applyBorder="1" applyAlignment="1">
      <alignment horizontal="center" vertical="center"/>
    </xf>
    <xf numFmtId="21" fontId="14" fillId="0" borderId="37" xfId="0" applyNumberFormat="1" applyFont="1" applyBorder="1" applyAlignment="1">
      <alignment horizontal="center" vertical="center"/>
    </xf>
    <xf numFmtId="21" fontId="14" fillId="0" borderId="29" xfId="0" applyNumberFormat="1" applyFont="1" applyBorder="1" applyAlignment="1">
      <alignment horizontal="center" vertical="center"/>
    </xf>
    <xf numFmtId="21" fontId="14" fillId="0" borderId="30" xfId="0" applyNumberFormat="1" applyFont="1" applyBorder="1" applyAlignment="1">
      <alignment horizontal="center" vertical="center"/>
    </xf>
    <xf numFmtId="14" fontId="14" fillId="0" borderId="55" xfId="0" applyNumberFormat="1" applyFont="1" applyBorder="1" applyAlignment="1">
      <alignment horizontal="center" vertical="center"/>
    </xf>
    <xf numFmtId="165" fontId="14" fillId="0" borderId="53" xfId="0" applyNumberFormat="1" applyFont="1" applyBorder="1" applyAlignment="1">
      <alignment horizontal="center" vertical="center"/>
    </xf>
    <xf numFmtId="14" fontId="14" fillId="0" borderId="53" xfId="0" applyNumberFormat="1" applyFont="1" applyBorder="1" applyAlignment="1">
      <alignment horizontal="center" vertical="center"/>
    </xf>
    <xf numFmtId="165" fontId="14" fillId="0" borderId="54" xfId="0" applyNumberFormat="1" applyFont="1" applyBorder="1" applyAlignment="1">
      <alignment horizontal="center" vertical="center"/>
    </xf>
    <xf numFmtId="165" fontId="7" fillId="0" borderId="57" xfId="0" applyNumberFormat="1" applyFont="1" applyFill="1" applyBorder="1" applyAlignment="1">
      <alignment horizontal="center" vertical="center"/>
    </xf>
    <xf numFmtId="164" fontId="7" fillId="7" borderId="40" xfId="0" applyNumberFormat="1" applyFont="1" applyFill="1" applyBorder="1" applyAlignment="1">
      <alignment horizontal="center" vertical="center"/>
    </xf>
    <xf numFmtId="165" fontId="7" fillId="7" borderId="58" xfId="0" applyNumberFormat="1" applyFont="1" applyFill="1" applyBorder="1" applyAlignment="1">
      <alignment horizontal="center" vertical="center"/>
    </xf>
    <xf numFmtId="164" fontId="7" fillId="0" borderId="40" xfId="0" applyNumberFormat="1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21" fontId="7" fillId="0" borderId="4" xfId="0" applyNumberFormat="1" applyFont="1" applyFill="1" applyBorder="1" applyAlignment="1">
      <alignment horizontal="center" vertical="center"/>
    </xf>
    <xf numFmtId="21" fontId="7" fillId="0" borderId="26" xfId="0" applyNumberFormat="1" applyFont="1" applyFill="1" applyBorder="1" applyAlignment="1">
      <alignment horizontal="center" vertical="center"/>
    </xf>
    <xf numFmtId="14" fontId="7" fillId="8" borderId="61" xfId="0" applyNumberFormat="1" applyFont="1" applyFill="1" applyBorder="1" applyAlignment="1">
      <alignment horizontal="center" vertical="center" wrapText="1"/>
    </xf>
    <xf numFmtId="20" fontId="14" fillId="0" borderId="39" xfId="0" applyNumberFormat="1" applyFont="1" applyBorder="1" applyAlignment="1">
      <alignment horizontal="center" vertical="center"/>
    </xf>
    <xf numFmtId="14" fontId="7" fillId="0" borderId="39" xfId="0" applyNumberFormat="1" applyFont="1" applyFill="1" applyBorder="1" applyAlignment="1">
      <alignment horizontal="center" vertical="center"/>
    </xf>
    <xf numFmtId="164" fontId="7" fillId="0" borderId="37" xfId="0" applyNumberFormat="1" applyFont="1" applyFill="1" applyBorder="1" applyAlignment="1">
      <alignment horizontal="center" vertical="center"/>
    </xf>
    <xf numFmtId="20" fontId="7" fillId="0" borderId="5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4" fontId="7" fillId="8" borderId="29" xfId="0" applyNumberFormat="1" applyFont="1" applyFill="1" applyBorder="1" applyAlignment="1">
      <alignment horizontal="center" vertical="center" wrapText="1"/>
    </xf>
    <xf numFmtId="14" fontId="7" fillId="8" borderId="34" xfId="0" applyNumberFormat="1" applyFont="1" applyFill="1" applyBorder="1" applyAlignment="1">
      <alignment horizontal="center" vertical="center" wrapText="1"/>
    </xf>
    <xf numFmtId="14" fontId="7" fillId="0" borderId="34" xfId="0" applyNumberFormat="1" applyFont="1" applyFill="1" applyBorder="1" applyAlignment="1">
      <alignment horizontal="center" vertical="center"/>
    </xf>
    <xf numFmtId="14" fontId="7" fillId="0" borderId="28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15" fillId="7" borderId="84" xfId="0" applyFont="1" applyFill="1" applyBorder="1" applyAlignment="1">
      <alignment vertical="center"/>
    </xf>
    <xf numFmtId="0" fontId="13" fillId="7" borderId="29" xfId="0" applyFont="1" applyFill="1" applyBorder="1" applyAlignment="1">
      <alignment vertical="center" wrapText="1"/>
    </xf>
    <xf numFmtId="14" fontId="7" fillId="8" borderId="2" xfId="0" applyNumberFormat="1" applyFont="1" applyFill="1" applyBorder="1" applyAlignment="1">
      <alignment horizontal="center" vertical="center" wrapText="1"/>
    </xf>
    <xf numFmtId="14" fontId="7" fillId="8" borderId="12" xfId="0" applyNumberFormat="1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 wrapText="1"/>
    </xf>
    <xf numFmtId="20" fontId="14" fillId="0" borderId="4" xfId="0" applyNumberFormat="1" applyFont="1" applyBorder="1" applyAlignment="1">
      <alignment horizontal="center" vertical="center"/>
    </xf>
    <xf numFmtId="14" fontId="7" fillId="8" borderId="39" xfId="0" applyNumberFormat="1" applyFont="1" applyFill="1" applyBorder="1" applyAlignment="1">
      <alignment horizontal="center" vertical="center" wrapText="1"/>
    </xf>
    <xf numFmtId="21" fontId="7" fillId="0" borderId="10" xfId="0" applyNumberFormat="1" applyFont="1" applyFill="1" applyBorder="1" applyAlignment="1">
      <alignment horizontal="center" vertical="center"/>
    </xf>
    <xf numFmtId="21" fontId="7" fillId="0" borderId="25" xfId="0" applyNumberFormat="1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7" fillId="7" borderId="63" xfId="0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/>
    </xf>
    <xf numFmtId="21" fontId="7" fillId="7" borderId="26" xfId="0" applyNumberFormat="1" applyFont="1" applyFill="1" applyBorder="1" applyAlignment="1">
      <alignment horizontal="center" vertical="center"/>
    </xf>
    <xf numFmtId="0" fontId="11" fillId="12" borderId="41" xfId="0" applyFont="1" applyFill="1" applyBorder="1" applyAlignment="1">
      <alignment horizontal="center" vertical="center"/>
    </xf>
    <xf numFmtId="14" fontId="14" fillId="7" borderId="42" xfId="0" applyNumberFormat="1" applyFont="1" applyFill="1" applyBorder="1" applyAlignment="1">
      <alignment horizontal="center" vertical="center"/>
    </xf>
    <xf numFmtId="14" fontId="14" fillId="7" borderId="29" xfId="0" applyNumberFormat="1" applyFont="1" applyFill="1" applyBorder="1" applyAlignment="1">
      <alignment horizontal="center" vertical="center"/>
    </xf>
    <xf numFmtId="165" fontId="14" fillId="7" borderId="30" xfId="0" applyNumberFormat="1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vertical="center"/>
    </xf>
    <xf numFmtId="0" fontId="11" fillId="13" borderId="40" xfId="0" applyFont="1" applyFill="1" applyBorder="1" applyAlignment="1">
      <alignment horizontal="center" vertical="center"/>
    </xf>
    <xf numFmtId="14" fontId="7" fillId="7" borderId="55" xfId="0" applyNumberFormat="1" applyFont="1" applyFill="1" applyBorder="1" applyAlignment="1">
      <alignment horizontal="center" vertical="center" wrapText="1"/>
    </xf>
    <xf numFmtId="165" fontId="14" fillId="7" borderId="53" xfId="0" applyNumberFormat="1" applyFont="1" applyFill="1" applyBorder="1" applyAlignment="1">
      <alignment horizontal="center" vertical="center"/>
    </xf>
    <xf numFmtId="14" fontId="7" fillId="7" borderId="53" xfId="0" applyNumberFormat="1" applyFont="1" applyFill="1" applyBorder="1" applyAlignment="1">
      <alignment horizontal="center" vertical="center"/>
    </xf>
    <xf numFmtId="165" fontId="7" fillId="7" borderId="54" xfId="0" applyNumberFormat="1" applyFont="1" applyFill="1" applyBorder="1" applyAlignment="1">
      <alignment horizontal="center" vertical="center"/>
    </xf>
    <xf numFmtId="164" fontId="7" fillId="7" borderId="57" xfId="0" applyNumberFormat="1" applyFont="1" applyFill="1" applyBorder="1" applyAlignment="1">
      <alignment horizontal="center" vertical="center"/>
    </xf>
    <xf numFmtId="164" fontId="7" fillId="7" borderId="58" xfId="0" applyNumberFormat="1" applyFont="1" applyFill="1" applyBorder="1" applyAlignment="1">
      <alignment horizontal="center" vertical="center"/>
    </xf>
    <xf numFmtId="0" fontId="11" fillId="13" borderId="58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21" fontId="14" fillId="7" borderId="29" xfId="0" applyNumberFormat="1" applyFont="1" applyFill="1" applyBorder="1" applyAlignment="1">
      <alignment horizontal="center" vertical="center"/>
    </xf>
    <xf numFmtId="21" fontId="14" fillId="7" borderId="30" xfId="0" applyNumberFormat="1" applyFont="1" applyFill="1" applyBorder="1" applyAlignment="1">
      <alignment horizontal="center" vertical="center"/>
    </xf>
    <xf numFmtId="0" fontId="7" fillId="7" borderId="52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7" fillId="7" borderId="64" xfId="0" applyFont="1" applyFill="1" applyBorder="1" applyAlignment="1">
      <alignment horizontal="center" vertical="center"/>
    </xf>
    <xf numFmtId="0" fontId="7" fillId="7" borderId="56" xfId="0" applyFont="1" applyFill="1" applyBorder="1" applyAlignment="1">
      <alignment horizontal="center" vertical="center"/>
    </xf>
    <xf numFmtId="20" fontId="14" fillId="7" borderId="53" xfId="0" applyNumberFormat="1" applyFont="1" applyFill="1" applyBorder="1" applyAlignment="1">
      <alignment horizontal="center" vertical="center"/>
    </xf>
    <xf numFmtId="164" fontId="7" fillId="7" borderId="54" xfId="0" applyNumberFormat="1" applyFont="1" applyFill="1" applyBorder="1" applyAlignment="1">
      <alignment horizontal="center" vertical="center"/>
    </xf>
    <xf numFmtId="20" fontId="7" fillId="7" borderId="65" xfId="0" applyNumberFormat="1" applyFont="1" applyFill="1" applyBorder="1" applyAlignment="1">
      <alignment horizontal="center" vertical="center"/>
    </xf>
    <xf numFmtId="0" fontId="9" fillId="7" borderId="66" xfId="0" applyFont="1" applyFill="1" applyBorder="1" applyAlignment="1">
      <alignment horizontal="center" vertical="center"/>
    </xf>
    <xf numFmtId="0" fontId="12" fillId="7" borderId="65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11" fillId="13" borderId="26" xfId="0" applyFont="1" applyFill="1" applyBorder="1" applyAlignment="1">
      <alignment horizontal="center" vertical="center"/>
    </xf>
    <xf numFmtId="0" fontId="11" fillId="13" borderId="48" xfId="0" applyFont="1" applyFill="1" applyBorder="1" applyAlignment="1">
      <alignment horizontal="center" vertical="center"/>
    </xf>
    <xf numFmtId="14" fontId="14" fillId="7" borderId="44" xfId="0" applyNumberFormat="1" applyFont="1" applyFill="1" applyBorder="1" applyAlignment="1">
      <alignment horizontal="center" vertical="center"/>
    </xf>
    <xf numFmtId="14" fontId="14" fillId="7" borderId="45" xfId="0" applyNumberFormat="1" applyFont="1" applyFill="1" applyBorder="1" applyAlignment="1">
      <alignment horizontal="center" vertical="center"/>
    </xf>
    <xf numFmtId="165" fontId="14" fillId="7" borderId="19" xfId="0" applyNumberFormat="1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14" fontId="14" fillId="7" borderId="55" xfId="0" applyNumberFormat="1" applyFont="1" applyFill="1" applyBorder="1" applyAlignment="1">
      <alignment horizontal="center" vertical="center"/>
    </xf>
    <xf numFmtId="14" fontId="14" fillId="7" borderId="53" xfId="0" applyNumberFormat="1" applyFont="1" applyFill="1" applyBorder="1" applyAlignment="1">
      <alignment horizontal="center" vertical="center"/>
    </xf>
    <xf numFmtId="165" fontId="14" fillId="7" borderId="54" xfId="0" applyNumberFormat="1" applyFont="1" applyFill="1" applyBorder="1" applyAlignment="1">
      <alignment horizontal="center" vertical="center"/>
    </xf>
    <xf numFmtId="165" fontId="7" fillId="7" borderId="65" xfId="0" applyNumberFormat="1" applyFont="1" applyFill="1" applyBorder="1" applyAlignment="1">
      <alignment horizontal="center" vertical="center"/>
    </xf>
    <xf numFmtId="0" fontId="7" fillId="7" borderId="53" xfId="0" applyFont="1" applyFill="1" applyBorder="1" applyAlignment="1">
      <alignment horizontal="center" vertical="center"/>
    </xf>
    <xf numFmtId="0" fontId="7" fillId="7" borderId="54" xfId="0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center" vertical="center"/>
    </xf>
    <xf numFmtId="165" fontId="7" fillId="7" borderId="57" xfId="0" applyNumberFormat="1" applyFont="1" applyFill="1" applyBorder="1" applyAlignment="1">
      <alignment horizontal="center" vertical="center"/>
    </xf>
    <xf numFmtId="49" fontId="7" fillId="7" borderId="6" xfId="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7" fillId="7" borderId="62" xfId="0" applyFont="1" applyFill="1" applyBorder="1" applyAlignment="1">
      <alignment horizontal="center" vertical="center"/>
    </xf>
    <xf numFmtId="165" fontId="14" fillId="7" borderId="34" xfId="0" applyNumberFormat="1" applyFont="1" applyFill="1" applyBorder="1" applyAlignment="1">
      <alignment horizontal="center" vertical="center"/>
    </xf>
    <xf numFmtId="165" fontId="14" fillId="7" borderId="47" xfId="0" applyNumberFormat="1" applyFont="1" applyFill="1" applyBorder="1" applyAlignment="1">
      <alignment horizontal="center" vertical="center"/>
    </xf>
    <xf numFmtId="165" fontId="14" fillId="7" borderId="56" xfId="0" applyNumberFormat="1" applyFont="1" applyFill="1" applyBorder="1" applyAlignment="1">
      <alignment horizontal="center" vertical="center"/>
    </xf>
    <xf numFmtId="165" fontId="7" fillId="7" borderId="67" xfId="0" applyNumberFormat="1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11" fillId="13" borderId="57" xfId="0" applyFont="1" applyFill="1" applyBorder="1" applyAlignment="1">
      <alignment horizontal="center" vertical="center"/>
    </xf>
    <xf numFmtId="0" fontId="9" fillId="7" borderId="62" xfId="0" applyFont="1" applyFill="1" applyBorder="1" applyAlignment="1">
      <alignment horizontal="center" vertical="center"/>
    </xf>
    <xf numFmtId="14" fontId="7" fillId="8" borderId="11" xfId="0" applyNumberFormat="1" applyFont="1" applyFill="1" applyBorder="1" applyAlignment="1">
      <alignment horizontal="center" vertical="center" wrapText="1"/>
    </xf>
    <xf numFmtId="20" fontId="7" fillId="0" borderId="30" xfId="0" applyNumberFormat="1" applyFont="1" applyFill="1" applyBorder="1" applyAlignment="1">
      <alignment horizontal="center" vertical="center"/>
    </xf>
    <xf numFmtId="0" fontId="15" fillId="7" borderId="34" xfId="0" applyFont="1" applyFill="1" applyBorder="1" applyAlignment="1">
      <alignment vertical="center"/>
    </xf>
    <xf numFmtId="0" fontId="15" fillId="7" borderId="85" xfId="0" applyFont="1" applyFill="1" applyBorder="1" applyAlignment="1">
      <alignment vertical="center"/>
    </xf>
    <xf numFmtId="0" fontId="13" fillId="7" borderId="34" xfId="0" applyFont="1" applyFill="1" applyBorder="1" applyAlignment="1">
      <alignment vertical="center" wrapText="1"/>
    </xf>
    <xf numFmtId="0" fontId="7" fillId="7" borderId="28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66" xfId="0" applyFont="1" applyFill="1" applyBorder="1" applyAlignment="1">
      <alignment horizontal="center" vertical="center"/>
    </xf>
    <xf numFmtId="0" fontId="7" fillId="7" borderId="68" xfId="0" applyFont="1" applyFill="1" applyBorder="1" applyAlignment="1">
      <alignment horizontal="center" vertical="center"/>
    </xf>
    <xf numFmtId="0" fontId="7" fillId="7" borderId="65" xfId="0" applyFont="1" applyFill="1" applyBorder="1" applyAlignment="1">
      <alignment horizontal="center" vertical="center"/>
    </xf>
    <xf numFmtId="0" fontId="8" fillId="7" borderId="64" xfId="0" applyFont="1" applyFill="1" applyBorder="1" applyAlignment="1">
      <alignment horizontal="center" vertical="center"/>
    </xf>
    <xf numFmtId="0" fontId="8" fillId="7" borderId="65" xfId="0" applyFont="1" applyFill="1" applyBorder="1" applyAlignment="1">
      <alignment horizontal="center" vertical="center"/>
    </xf>
    <xf numFmtId="20" fontId="14" fillId="0" borderId="7" xfId="0" applyNumberFormat="1" applyFont="1" applyBorder="1" applyAlignment="1">
      <alignment horizontal="center" vertical="center"/>
    </xf>
    <xf numFmtId="20" fontId="14" fillId="0" borderId="2" xfId="0" applyNumberFormat="1" applyFont="1" applyBorder="1" applyAlignment="1">
      <alignment horizontal="center" vertical="center"/>
    </xf>
    <xf numFmtId="20" fontId="7" fillId="0" borderId="34" xfId="0" applyNumberFormat="1" applyFont="1" applyFill="1" applyBorder="1" applyAlignment="1">
      <alignment horizontal="center" vertical="center"/>
    </xf>
    <xf numFmtId="20" fontId="14" fillId="0" borderId="2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/>
    </xf>
    <xf numFmtId="0" fontId="8" fillId="7" borderId="62" xfId="0" applyFont="1" applyFill="1" applyBorder="1" applyAlignment="1">
      <alignment horizontal="center" vertical="center"/>
    </xf>
    <xf numFmtId="0" fontId="8" fillId="7" borderId="50" xfId="0" applyFont="1" applyFill="1" applyBorder="1" applyAlignment="1">
      <alignment horizontal="center" vertical="center"/>
    </xf>
    <xf numFmtId="0" fontId="8" fillId="7" borderId="69" xfId="0" applyFont="1" applyFill="1" applyBorder="1" applyAlignment="1">
      <alignment horizontal="center" vertical="center"/>
    </xf>
    <xf numFmtId="20" fontId="14" fillId="0" borderId="34" xfId="0" applyNumberFormat="1" applyFont="1" applyBorder="1" applyAlignment="1">
      <alignment horizontal="center" vertical="center"/>
    </xf>
    <xf numFmtId="20" fontId="7" fillId="0" borderId="2" xfId="0" applyNumberFormat="1" applyFont="1" applyFill="1" applyBorder="1" applyAlignment="1">
      <alignment horizontal="center" vertical="center"/>
    </xf>
    <xf numFmtId="14" fontId="7" fillId="0" borderId="42" xfId="0" applyNumberFormat="1" applyFont="1" applyFill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/>
    </xf>
    <xf numFmtId="0" fontId="11" fillId="13" borderId="67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0" fontId="13" fillId="7" borderId="21" xfId="0" applyFont="1" applyFill="1" applyBorder="1" applyAlignment="1">
      <alignment vertical="center" wrapText="1"/>
    </xf>
    <xf numFmtId="0" fontId="15" fillId="7" borderId="86" xfId="0" applyFont="1" applyFill="1" applyBorder="1" applyAlignment="1">
      <alignment vertical="center"/>
    </xf>
    <xf numFmtId="0" fontId="15" fillId="7" borderId="46" xfId="0" applyFont="1" applyFill="1" applyBorder="1" applyAlignment="1">
      <alignment vertical="center"/>
    </xf>
    <xf numFmtId="14" fontId="7" fillId="8" borderId="42" xfId="0" applyNumberFormat="1" applyFont="1" applyFill="1" applyBorder="1" applyAlignment="1">
      <alignment horizontal="center" vertical="center" wrapText="1"/>
    </xf>
    <xf numFmtId="14" fontId="7" fillId="8" borderId="21" xfId="0" applyNumberFormat="1" applyFont="1" applyFill="1" applyBorder="1" applyAlignment="1">
      <alignment horizontal="center" vertical="center" wrapText="1"/>
    </xf>
    <xf numFmtId="21" fontId="7" fillId="0" borderId="29" xfId="0" applyNumberFormat="1" applyFont="1" applyFill="1" applyBorder="1" applyAlignment="1">
      <alignment horizontal="center" vertical="center"/>
    </xf>
    <xf numFmtId="21" fontId="7" fillId="0" borderId="30" xfId="0" applyNumberFormat="1" applyFont="1" applyFill="1" applyBorder="1" applyAlignment="1">
      <alignment horizontal="center" vertical="center"/>
    </xf>
    <xf numFmtId="21" fontId="7" fillId="0" borderId="6" xfId="0" applyNumberFormat="1" applyFont="1" applyFill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22" fillId="0" borderId="0" xfId="0" applyFont="1"/>
    <xf numFmtId="0" fontId="23" fillId="30" borderId="5" xfId="0" applyFont="1" applyFill="1" applyBorder="1" applyAlignment="1">
      <alignment horizontal="center" vertical="center"/>
    </xf>
    <xf numFmtId="20" fontId="7" fillId="0" borderId="41" xfId="0" applyNumberFormat="1" applyFont="1" applyFill="1" applyBorder="1" applyAlignment="1">
      <alignment horizontal="center" vertical="center"/>
    </xf>
    <xf numFmtId="0" fontId="23" fillId="31" borderId="5" xfId="0" applyFont="1" applyFill="1" applyBorder="1" applyAlignment="1">
      <alignment horizontal="center" vertical="center"/>
    </xf>
    <xf numFmtId="0" fontId="11" fillId="12" borderId="82" xfId="0" applyFont="1" applyFill="1" applyBorder="1" applyAlignment="1">
      <alignment horizontal="center" vertical="center"/>
    </xf>
    <xf numFmtId="0" fontId="23" fillId="31" borderId="26" xfId="0" applyFont="1" applyFill="1" applyBorder="1" applyAlignment="1">
      <alignment horizontal="center" vertical="center"/>
    </xf>
    <xf numFmtId="21" fontId="7" fillId="0" borderId="43" xfId="0" applyNumberFormat="1" applyFont="1" applyFill="1" applyBorder="1" applyAlignment="1">
      <alignment horizontal="center" vertical="center"/>
    </xf>
    <xf numFmtId="21" fontId="7" fillId="0" borderId="80" xfId="0" applyNumberFormat="1" applyFont="1" applyFill="1" applyBorder="1" applyAlignment="1">
      <alignment horizontal="center" vertical="center"/>
    </xf>
    <xf numFmtId="166" fontId="7" fillId="0" borderId="2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4" fillId="12" borderId="5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23" fillId="30" borderId="6" xfId="0" applyFont="1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horizontal="center" vertical="center"/>
    </xf>
    <xf numFmtId="20" fontId="7" fillId="0" borderId="40" xfId="0" applyNumberFormat="1" applyFont="1" applyFill="1" applyBorder="1" applyAlignment="1">
      <alignment horizontal="center" vertical="center"/>
    </xf>
    <xf numFmtId="0" fontId="23" fillId="31" borderId="6" xfId="0" applyFont="1" applyFill="1" applyBorder="1" applyAlignment="1">
      <alignment horizontal="center" vertical="center"/>
    </xf>
    <xf numFmtId="20" fontId="7" fillId="0" borderId="43" xfId="0" applyNumberFormat="1" applyFont="1" applyFill="1" applyBorder="1" applyAlignment="1">
      <alignment horizontal="center" vertical="center"/>
    </xf>
    <xf numFmtId="0" fontId="11" fillId="4" borderId="62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center" vertical="center"/>
    </xf>
    <xf numFmtId="0" fontId="23" fillId="31" borderId="65" xfId="0" applyFont="1" applyFill="1" applyBorder="1" applyAlignment="1">
      <alignment horizontal="center" vertical="center"/>
    </xf>
    <xf numFmtId="166" fontId="7" fillId="0" borderId="21" xfId="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4" fillId="12" borderId="6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0" fontId="11" fillId="13" borderId="50" xfId="0" applyFont="1" applyFill="1" applyBorder="1" applyAlignment="1">
      <alignment horizontal="center" vertical="center"/>
    </xf>
    <xf numFmtId="21" fontId="7" fillId="7" borderId="43" xfId="0" applyNumberFormat="1" applyFont="1" applyFill="1" applyBorder="1" applyAlignment="1">
      <alignment horizontal="center" vertical="center"/>
    </xf>
    <xf numFmtId="0" fontId="18" fillId="12" borderId="6" xfId="0" applyFont="1" applyFill="1" applyBorder="1" applyAlignment="1">
      <alignment horizontal="center" vertical="center"/>
    </xf>
    <xf numFmtId="0" fontId="11" fillId="13" borderId="62" xfId="0" applyFont="1" applyFill="1" applyBorder="1" applyAlignment="1">
      <alignment horizontal="center" vertical="center"/>
    </xf>
    <xf numFmtId="0" fontId="11" fillId="13" borderId="65" xfId="0" applyFont="1" applyFill="1" applyBorder="1" applyAlignment="1">
      <alignment horizontal="center" vertical="center"/>
    </xf>
    <xf numFmtId="0" fontId="23" fillId="30" borderId="26" xfId="0" applyFont="1" applyFill="1" applyBorder="1" applyAlignment="1">
      <alignment horizontal="center" vertical="center"/>
    </xf>
    <xf numFmtId="0" fontId="11" fillId="13" borderId="46" xfId="0" applyFont="1" applyFill="1" applyBorder="1" applyAlignment="1">
      <alignment horizontal="center" vertical="center"/>
    </xf>
    <xf numFmtId="0" fontId="7" fillId="7" borderId="58" xfId="0" applyFont="1" applyFill="1" applyBorder="1" applyAlignment="1">
      <alignment horizontal="center" vertical="center"/>
    </xf>
    <xf numFmtId="0" fontId="11" fillId="13" borderId="51" xfId="0" applyFont="1" applyFill="1" applyBorder="1" applyAlignment="1">
      <alignment horizontal="center" vertical="center"/>
    </xf>
    <xf numFmtId="49" fontId="7" fillId="0" borderId="58" xfId="0" applyNumberFormat="1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23" fillId="31" borderId="48" xfId="0" applyFont="1" applyFill="1" applyBorder="1" applyAlignment="1">
      <alignment horizontal="center" vertical="center"/>
    </xf>
    <xf numFmtId="21" fontId="7" fillId="7" borderId="48" xfId="0" applyNumberFormat="1" applyFont="1" applyFill="1" applyBorder="1" applyAlignment="1">
      <alignment horizontal="center" vertical="center"/>
    </xf>
    <xf numFmtId="166" fontId="7" fillId="0" borderId="46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8" fillId="12" borderId="48" xfId="0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20" fontId="7" fillId="0" borderId="81" xfId="0" applyNumberFormat="1" applyFont="1" applyFill="1" applyBorder="1" applyAlignment="1">
      <alignment horizontal="center" vertical="center"/>
    </xf>
    <xf numFmtId="0" fontId="23" fillId="31" borderId="67" xfId="0" applyFont="1" applyFill="1" applyBorder="1" applyAlignment="1">
      <alignment horizontal="center" vertical="center"/>
    </xf>
    <xf numFmtId="0" fontId="11" fillId="4" borderId="82" xfId="0" applyFont="1" applyFill="1" applyBorder="1" applyAlignment="1">
      <alignment horizontal="center" vertical="center"/>
    </xf>
    <xf numFmtId="21" fontId="7" fillId="0" borderId="81" xfId="0" applyNumberFormat="1" applyFont="1" applyFill="1" applyBorder="1" applyAlignment="1">
      <alignment horizontal="center" vertical="center"/>
    </xf>
    <xf numFmtId="20" fontId="7" fillId="0" borderId="65" xfId="0" applyNumberFormat="1" applyFont="1" applyFill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1" fillId="4" borderId="66" xfId="0" applyFont="1" applyFill="1" applyBorder="1" applyAlignment="1">
      <alignment horizontal="center" vertical="center"/>
    </xf>
    <xf numFmtId="0" fontId="23" fillId="30" borderId="65" xfId="0" applyFont="1" applyFill="1" applyBorder="1" applyAlignment="1">
      <alignment horizontal="center" vertical="center"/>
    </xf>
    <xf numFmtId="20" fontId="7" fillId="0" borderId="57" xfId="0" applyNumberFormat="1" applyFont="1" applyFill="1" applyBorder="1" applyAlignment="1">
      <alignment horizontal="center" vertical="center"/>
    </xf>
    <xf numFmtId="0" fontId="11" fillId="4" borderId="69" xfId="0" applyFont="1" applyFill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166" fontId="7" fillId="0" borderId="64" xfId="0" applyNumberFormat="1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4" fillId="12" borderId="65" xfId="0" applyFont="1" applyFill="1" applyBorder="1" applyAlignment="1">
      <alignment horizontal="center" vertical="center"/>
    </xf>
    <xf numFmtId="21" fontId="7" fillId="0" borderId="41" xfId="0" applyNumberFormat="1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15" fillId="7" borderId="55" xfId="0" applyFont="1" applyFill="1" applyBorder="1" applyAlignment="1">
      <alignment vertical="center"/>
    </xf>
    <xf numFmtId="0" fontId="15" fillId="7" borderId="42" xfId="0" applyFont="1" applyFill="1" applyBorder="1" applyAlignment="1">
      <alignment vertical="center"/>
    </xf>
    <xf numFmtId="0" fontId="15" fillId="7" borderId="44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20" fontId="14" fillId="0" borderId="4" xfId="0" applyNumberFormat="1" applyFont="1" applyFill="1" applyBorder="1" applyAlignment="1">
      <alignment horizontal="center" vertical="center"/>
    </xf>
    <xf numFmtId="20" fontId="7" fillId="0" borderId="29" xfId="0" applyNumberFormat="1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1" fillId="12" borderId="66" xfId="0" applyFont="1" applyFill="1" applyBorder="1" applyAlignment="1">
      <alignment horizontal="center" vertical="center"/>
    </xf>
    <xf numFmtId="0" fontId="2" fillId="14" borderId="38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1" fillId="15" borderId="41" xfId="0" applyFont="1" applyFill="1" applyBorder="1" applyAlignment="1">
      <alignment horizontal="center" vertical="center"/>
    </xf>
    <xf numFmtId="0" fontId="1" fillId="15" borderId="40" xfId="0" applyFont="1" applyFill="1" applyBorder="1" applyAlignment="1">
      <alignment horizontal="center" vertical="center"/>
    </xf>
    <xf numFmtId="0" fontId="1" fillId="15" borderId="58" xfId="0" applyFont="1" applyFill="1" applyBorder="1" applyAlignment="1">
      <alignment horizontal="center" vertical="center"/>
    </xf>
    <xf numFmtId="0" fontId="16" fillId="16" borderId="25" xfId="0" applyFont="1" applyFill="1" applyBorder="1" applyAlignment="1">
      <alignment horizontal="center" vertical="center" wrapText="1"/>
    </xf>
    <xf numFmtId="0" fontId="0" fillId="16" borderId="70" xfId="0" applyFill="1" applyBorder="1" applyAlignment="1">
      <alignment horizontal="center" vertical="center"/>
    </xf>
    <xf numFmtId="0" fontId="3" fillId="17" borderId="16" xfId="0" applyFont="1" applyFill="1" applyBorder="1" applyAlignment="1">
      <alignment horizontal="center" vertical="center"/>
    </xf>
    <xf numFmtId="0" fontId="3" fillId="17" borderId="71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18" borderId="20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12" fillId="18" borderId="46" xfId="0" applyFont="1" applyFill="1" applyBorder="1" applyAlignment="1">
      <alignment horizontal="center" vertical="center" wrapText="1"/>
    </xf>
    <xf numFmtId="0" fontId="16" fillId="19" borderId="18" xfId="0" applyFont="1" applyFill="1" applyBorder="1" applyAlignment="1">
      <alignment horizontal="center" vertical="center" wrapText="1"/>
    </xf>
    <xf numFmtId="0" fontId="16" fillId="19" borderId="73" xfId="0" applyFont="1" applyFill="1" applyBorder="1" applyAlignment="1">
      <alignment horizontal="center" vertical="center" wrapText="1"/>
    </xf>
    <xf numFmtId="0" fontId="16" fillId="19" borderId="74" xfId="0" applyFont="1" applyFill="1" applyBorder="1" applyAlignment="1">
      <alignment horizontal="center" vertical="center" wrapText="1"/>
    </xf>
    <xf numFmtId="0" fontId="16" fillId="16" borderId="64" xfId="0" applyFont="1" applyFill="1" applyBorder="1" applyAlignment="1">
      <alignment horizontal="center" vertical="center" wrapText="1"/>
    </xf>
    <xf numFmtId="0" fontId="0" fillId="16" borderId="57" xfId="0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6" xfId="0" applyFont="1" applyFill="1" applyBorder="1" applyAlignment="1">
      <alignment horizontal="center" vertical="center" wrapText="1"/>
    </xf>
    <xf numFmtId="0" fontId="12" fillId="20" borderId="48" xfId="0" applyFont="1" applyFill="1" applyBorder="1" applyAlignment="1">
      <alignment horizontal="center" vertical="center" wrapText="1"/>
    </xf>
    <xf numFmtId="0" fontId="3" fillId="21" borderId="16" xfId="0" applyFont="1" applyFill="1" applyBorder="1" applyAlignment="1">
      <alignment horizontal="center" vertical="center"/>
    </xf>
    <xf numFmtId="0" fontId="3" fillId="21" borderId="71" xfId="0" applyFont="1" applyFill="1" applyBorder="1" applyAlignment="1">
      <alignment horizontal="center" vertical="center"/>
    </xf>
    <xf numFmtId="0" fontId="16" fillId="12" borderId="18" xfId="0" applyFont="1" applyFill="1" applyBorder="1" applyAlignment="1">
      <alignment horizontal="center" vertical="center" wrapText="1"/>
    </xf>
    <xf numFmtId="0" fontId="16" fillId="12" borderId="73" xfId="0" applyFont="1" applyFill="1" applyBorder="1" applyAlignment="1">
      <alignment horizontal="center" vertical="center" wrapText="1"/>
    </xf>
    <xf numFmtId="0" fontId="16" fillId="12" borderId="74" xfId="0" applyFont="1" applyFill="1" applyBorder="1" applyAlignment="1">
      <alignment horizontal="center" vertical="center" wrapText="1"/>
    </xf>
    <xf numFmtId="0" fontId="3" fillId="22" borderId="16" xfId="0" applyFont="1" applyFill="1" applyBorder="1" applyAlignment="1">
      <alignment horizontal="center" vertical="center"/>
    </xf>
    <xf numFmtId="0" fontId="3" fillId="22" borderId="71" xfId="0" applyFont="1" applyFill="1" applyBorder="1" applyAlignment="1">
      <alignment horizontal="center" vertical="center"/>
    </xf>
    <xf numFmtId="0" fontId="16" fillId="23" borderId="18" xfId="0" applyFont="1" applyFill="1" applyBorder="1" applyAlignment="1">
      <alignment horizontal="center" vertical="center" wrapText="1"/>
    </xf>
    <xf numFmtId="0" fontId="16" fillId="23" borderId="73" xfId="0" applyFont="1" applyFill="1" applyBorder="1" applyAlignment="1">
      <alignment horizontal="center" vertical="center" wrapText="1"/>
    </xf>
    <xf numFmtId="0" fontId="16" fillId="23" borderId="74" xfId="0" applyFont="1" applyFill="1" applyBorder="1" applyAlignment="1">
      <alignment horizontal="center" vertical="center" wrapText="1"/>
    </xf>
    <xf numFmtId="0" fontId="3" fillId="17" borderId="75" xfId="0" applyFont="1" applyFill="1" applyBorder="1" applyAlignment="1">
      <alignment horizontal="center" vertical="center"/>
    </xf>
    <xf numFmtId="0" fontId="16" fillId="19" borderId="76" xfId="0" applyFont="1" applyFill="1" applyBorder="1" applyAlignment="1">
      <alignment horizontal="center" vertical="center" wrapText="1"/>
    </xf>
    <xf numFmtId="0" fontId="16" fillId="16" borderId="20" xfId="0" applyFont="1" applyFill="1" applyBorder="1" applyAlignment="1">
      <alignment horizontal="center" vertical="center" wrapText="1"/>
    </xf>
    <xf numFmtId="0" fontId="0" fillId="16" borderId="41" xfId="0" applyFill="1" applyBorder="1" applyAlignment="1">
      <alignment horizontal="center" vertical="center" wrapText="1"/>
    </xf>
    <xf numFmtId="0" fontId="3" fillId="4" borderId="75" xfId="0" applyFont="1" applyFill="1" applyBorder="1" applyAlignment="1">
      <alignment horizontal="center" vertical="center" wrapText="1"/>
    </xf>
    <xf numFmtId="0" fontId="17" fillId="12" borderId="71" xfId="0" applyFont="1" applyFill="1" applyBorder="1" applyAlignment="1">
      <alignment horizontal="center" vertical="center" wrapText="1"/>
    </xf>
    <xf numFmtId="0" fontId="17" fillId="12" borderId="72" xfId="0" applyFont="1" applyFill="1" applyBorder="1" applyAlignment="1">
      <alignment horizontal="center" vertical="center" wrapText="1"/>
    </xf>
    <xf numFmtId="0" fontId="12" fillId="18" borderId="77" xfId="0" applyFont="1" applyFill="1" applyBorder="1" applyAlignment="1">
      <alignment horizontal="center" vertical="center" wrapText="1"/>
    </xf>
    <xf numFmtId="0" fontId="12" fillId="18" borderId="78" xfId="0" applyFont="1" applyFill="1" applyBorder="1" applyAlignment="1">
      <alignment horizontal="center" vertical="center" wrapText="1"/>
    </xf>
    <xf numFmtId="0" fontId="12" fillId="18" borderId="79" xfId="0" applyFont="1" applyFill="1" applyBorder="1" applyAlignment="1">
      <alignment horizontal="center" vertical="center" wrapText="1"/>
    </xf>
    <xf numFmtId="0" fontId="16" fillId="12" borderId="76" xfId="0" applyFont="1" applyFill="1" applyBorder="1" applyAlignment="1">
      <alignment horizontal="center" vertical="center" wrapText="1"/>
    </xf>
    <xf numFmtId="0" fontId="16" fillId="23" borderId="76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0" fillId="23" borderId="71" xfId="0" applyFill="1" applyBorder="1" applyAlignment="1">
      <alignment horizontal="center" vertical="center" wrapText="1"/>
    </xf>
    <xf numFmtId="0" fontId="0" fillId="23" borderId="72" xfId="0" applyFill="1" applyBorder="1" applyAlignment="1">
      <alignment horizontal="center" vertical="center" wrapText="1"/>
    </xf>
    <xf numFmtId="0" fontId="3" fillId="5" borderId="75" xfId="0" applyFont="1" applyFill="1" applyBorder="1" applyAlignment="1">
      <alignment horizontal="center" vertical="center" wrapText="1"/>
    </xf>
    <xf numFmtId="0" fontId="17" fillId="19" borderId="71" xfId="0" applyFont="1" applyFill="1" applyBorder="1" applyAlignment="1">
      <alignment horizontal="center" vertical="center" wrapText="1"/>
    </xf>
    <xf numFmtId="0" fontId="17" fillId="19" borderId="72" xfId="0" applyFont="1" applyFill="1" applyBorder="1" applyAlignment="1">
      <alignment horizontal="center" vertical="center" wrapText="1"/>
    </xf>
    <xf numFmtId="0" fontId="1" fillId="15" borderId="43" xfId="0" applyFont="1" applyFill="1" applyBorder="1" applyAlignment="1">
      <alignment horizontal="center" vertical="center"/>
    </xf>
    <xf numFmtId="0" fontId="9" fillId="11" borderId="83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24" borderId="11" xfId="0" applyFont="1" applyFill="1" applyBorder="1" applyAlignment="1">
      <alignment horizontal="center" vertical="center" wrapText="1"/>
    </xf>
    <xf numFmtId="0" fontId="18" fillId="24" borderId="49" xfId="0" applyFont="1" applyFill="1" applyBorder="1" applyAlignment="1">
      <alignment horizontal="center" vertical="center" wrapText="1"/>
    </xf>
    <xf numFmtId="0" fontId="18" fillId="24" borderId="80" xfId="0" applyFont="1" applyFill="1" applyBorder="1" applyAlignment="1">
      <alignment horizontal="center" vertical="center" wrapText="1"/>
    </xf>
    <xf numFmtId="0" fontId="18" fillId="24" borderId="66" xfId="0" applyFont="1" applyFill="1" applyBorder="1" applyAlignment="1">
      <alignment horizontal="center" vertical="center" wrapText="1"/>
    </xf>
    <xf numFmtId="0" fontId="18" fillId="24" borderId="0" xfId="0" applyFont="1" applyFill="1" applyBorder="1" applyAlignment="1">
      <alignment horizontal="center" vertical="center" wrapText="1"/>
    </xf>
    <xf numFmtId="0" fontId="18" fillId="24" borderId="81" xfId="0" applyFont="1" applyFill="1" applyBorder="1" applyAlignment="1">
      <alignment horizontal="center" vertical="center" wrapText="1"/>
    </xf>
    <xf numFmtId="0" fontId="12" fillId="11" borderId="61" xfId="0" applyFont="1" applyFill="1" applyBorder="1" applyAlignment="1">
      <alignment horizontal="center" vertical="center" wrapText="1"/>
    </xf>
    <xf numFmtId="0" fontId="12" fillId="11" borderId="39" xfId="0" applyFont="1" applyFill="1" applyBorder="1" applyAlignment="1">
      <alignment horizontal="center" vertical="center" wrapText="1"/>
    </xf>
    <xf numFmtId="0" fontId="12" fillId="11" borderId="37" xfId="0" applyFont="1" applyFill="1" applyBorder="1" applyAlignment="1">
      <alignment horizontal="center" vertical="center" wrapText="1"/>
    </xf>
    <xf numFmtId="0" fontId="9" fillId="25" borderId="82" xfId="0" applyFont="1" applyFill="1" applyBorder="1" applyAlignment="1">
      <alignment horizontal="center" vertical="center"/>
    </xf>
    <xf numFmtId="0" fontId="9" fillId="25" borderId="62" xfId="0" applyFont="1" applyFill="1" applyBorder="1" applyAlignment="1">
      <alignment horizontal="center" vertical="center"/>
    </xf>
    <xf numFmtId="0" fontId="9" fillId="25" borderId="50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9" fillId="20" borderId="6" xfId="0" applyFont="1" applyFill="1" applyBorder="1" applyAlignment="1">
      <alignment horizontal="center" vertical="center"/>
    </xf>
    <xf numFmtId="0" fontId="9" fillId="20" borderId="26" xfId="0" applyFont="1" applyFill="1" applyBorder="1" applyAlignment="1">
      <alignment horizontal="center" vertical="center"/>
    </xf>
    <xf numFmtId="0" fontId="18" fillId="24" borderId="18" xfId="0" applyFont="1" applyFill="1" applyBorder="1" applyAlignment="1">
      <alignment horizontal="center" vertical="center" wrapText="1"/>
    </xf>
    <xf numFmtId="0" fontId="18" fillId="24" borderId="73" xfId="0" applyFont="1" applyFill="1" applyBorder="1" applyAlignment="1">
      <alignment horizontal="center" vertical="center" wrapText="1"/>
    </xf>
    <xf numFmtId="0" fontId="18" fillId="24" borderId="74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12" fillId="11" borderId="38" xfId="0" applyFont="1" applyFill="1" applyBorder="1" applyAlignment="1">
      <alignment horizontal="center" vertical="center" wrapText="1"/>
    </xf>
    <xf numFmtId="0" fontId="2" fillId="14" borderId="20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16" fillId="16" borderId="11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8" fillId="23" borderId="11" xfId="0" applyFont="1" applyFill="1" applyBorder="1" applyAlignment="1">
      <alignment horizontal="center" vertical="center" wrapText="1"/>
    </xf>
    <xf numFmtId="0" fontId="5" fillId="23" borderId="49" xfId="0" applyFont="1" applyFill="1" applyBorder="1" applyAlignment="1">
      <alignment horizontal="center" vertical="center" wrapText="1"/>
    </xf>
    <xf numFmtId="0" fontId="5" fillId="23" borderId="18" xfId="0" applyFont="1" applyFill="1" applyBorder="1" applyAlignment="1">
      <alignment horizontal="center" vertical="center" wrapText="1"/>
    </xf>
    <xf numFmtId="0" fontId="5" fillId="23" borderId="73" xfId="0" applyFont="1" applyFill="1" applyBorder="1" applyAlignment="1">
      <alignment horizontal="center" vertical="center" wrapText="1"/>
    </xf>
    <xf numFmtId="0" fontId="4" fillId="28" borderId="25" xfId="0" applyFont="1" applyFill="1" applyBorder="1" applyAlignment="1">
      <alignment horizontal="center" vertical="center"/>
    </xf>
    <xf numFmtId="0" fontId="1" fillId="28" borderId="25" xfId="0" applyFont="1" applyFill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7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0" fillId="0" borderId="71" xfId="0" applyBorder="1" applyAlignment="1"/>
    <xf numFmtId="0" fontId="0" fillId="0" borderId="72" xfId="0" applyBorder="1" applyAlignment="1"/>
    <xf numFmtId="0" fontId="21" fillId="32" borderId="25" xfId="0" applyFont="1" applyFill="1" applyBorder="1" applyAlignment="1">
      <alignment horizontal="center" vertical="center" wrapText="1"/>
    </xf>
    <xf numFmtId="0" fontId="0" fillId="19" borderId="67" xfId="0" applyFill="1" applyBorder="1" applyAlignment="1">
      <alignment horizontal="center" vertical="center"/>
    </xf>
    <xf numFmtId="0" fontId="0" fillId="19" borderId="70" xfId="0" applyFill="1" applyBorder="1" applyAlignment="1">
      <alignment horizontal="center" vertical="center"/>
    </xf>
    <xf numFmtId="0" fontId="21" fillId="20" borderId="5" xfId="0" applyFont="1" applyFill="1" applyBorder="1" applyAlignment="1">
      <alignment horizontal="center" vertical="center" wrapText="1"/>
    </xf>
    <xf numFmtId="0" fontId="21" fillId="20" borderId="6" xfId="0" applyFont="1" applyFill="1" applyBorder="1" applyAlignment="1">
      <alignment horizontal="center" vertical="center" wrapText="1"/>
    </xf>
    <xf numFmtId="0" fontId="21" fillId="20" borderId="48" xfId="0" applyFont="1" applyFill="1" applyBorder="1" applyAlignment="1">
      <alignment horizontal="center" vertical="center" wrapText="1"/>
    </xf>
    <xf numFmtId="0" fontId="4" fillId="15" borderId="41" xfId="0" applyFont="1" applyFill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/>
    </xf>
    <xf numFmtId="0" fontId="4" fillId="15" borderId="58" xfId="0" applyFont="1" applyFill="1" applyBorder="1" applyAlignment="1">
      <alignment horizontal="center" vertical="center"/>
    </xf>
    <xf numFmtId="0" fontId="4" fillId="26" borderId="25" xfId="0" applyFont="1" applyFill="1" applyBorder="1" applyAlignment="1">
      <alignment horizontal="center" vertical="center"/>
    </xf>
    <xf numFmtId="0" fontId="0" fillId="29" borderId="67" xfId="0" applyFill="1" applyBorder="1" applyAlignment="1">
      <alignment horizontal="center" vertical="center"/>
    </xf>
    <xf numFmtId="0" fontId="0" fillId="29" borderId="70" xfId="0" applyFill="1" applyBorder="1" applyAlignment="1">
      <alignment horizontal="center" vertical="center"/>
    </xf>
    <xf numFmtId="0" fontId="20" fillId="12" borderId="25" xfId="0" applyFont="1" applyFill="1" applyBorder="1" applyAlignment="1">
      <alignment horizontal="center" vertical="center" wrapText="1"/>
    </xf>
    <xf numFmtId="0" fontId="22" fillId="12" borderId="67" xfId="0" applyFont="1" applyFill="1" applyBorder="1" applyAlignment="1">
      <alignment horizontal="center" vertical="center"/>
    </xf>
    <xf numFmtId="0" fontId="22" fillId="12" borderId="70" xfId="0" applyFont="1" applyFill="1" applyBorder="1" applyAlignment="1">
      <alignment horizontal="center" vertical="center"/>
    </xf>
    <xf numFmtId="0" fontId="21" fillId="27" borderId="5" xfId="0" applyFont="1" applyFill="1" applyBorder="1" applyAlignment="1">
      <alignment horizontal="center" vertical="center" wrapText="1"/>
    </xf>
    <xf numFmtId="0" fontId="21" fillId="27" borderId="6" xfId="0" applyFont="1" applyFill="1" applyBorder="1" applyAlignment="1">
      <alignment horizontal="center" vertical="center" wrapText="1"/>
    </xf>
    <xf numFmtId="0" fontId="21" fillId="27" borderId="48" xfId="0" applyFont="1" applyFill="1" applyBorder="1" applyAlignment="1">
      <alignment horizontal="center" vertical="center" wrapText="1"/>
    </xf>
    <xf numFmtId="0" fontId="20" fillId="16" borderId="25" xfId="0" applyFont="1" applyFill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4" fillId="28" borderId="41" xfId="0" applyFont="1" applyFill="1" applyBorder="1" applyAlignment="1">
      <alignment horizontal="center" vertical="center"/>
    </xf>
    <xf numFmtId="0" fontId="4" fillId="28" borderId="40" xfId="0" applyFont="1" applyFill="1" applyBorder="1" applyAlignment="1">
      <alignment horizontal="center" vertical="center"/>
    </xf>
    <xf numFmtId="0" fontId="4" fillId="28" borderId="58" xfId="0" applyFont="1" applyFill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</cellXfs>
  <cellStyles count="1">
    <cellStyle name="Обычный" xfId="0" builtinId="0"/>
  </cellStyles>
  <dxfs count="1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S16" sqref="AS16"/>
    </sheetView>
  </sheetViews>
  <sheetFormatPr defaultRowHeight="15"/>
  <cols>
    <col min="1" max="1" width="37.7109375" style="1" customWidth="1"/>
    <col min="2" max="35" width="4.140625" customWidth="1"/>
    <col min="36" max="36" width="11.7109375" customWidth="1"/>
    <col min="37" max="37" width="10.5703125" customWidth="1"/>
    <col min="38" max="38" width="12.85546875" customWidth="1"/>
    <col min="39" max="40" width="10.5703125" customWidth="1"/>
    <col min="41" max="42" width="12.140625" customWidth="1"/>
    <col min="43" max="43" width="10.5703125" customWidth="1"/>
  </cols>
  <sheetData>
    <row r="1" spans="1:46" ht="21.95" customHeight="1"/>
    <row r="2" spans="1:46" s="2" customFormat="1" ht="21.95" customHeight="1" thickBot="1">
      <c r="A2" s="3"/>
    </row>
    <row r="3" spans="1:46" ht="21.95" customHeight="1" thickBot="1">
      <c r="A3" s="397"/>
      <c r="B3" s="404" t="s">
        <v>13</v>
      </c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6"/>
      <c r="AO3" s="407" t="s">
        <v>3</v>
      </c>
      <c r="AP3" s="415" t="s">
        <v>16</v>
      </c>
      <c r="AQ3" s="399" t="s">
        <v>4</v>
      </c>
    </row>
    <row r="4" spans="1:46" ht="21.95" customHeight="1" thickBot="1">
      <c r="A4" s="398"/>
      <c r="B4" s="410" t="s">
        <v>11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0" t="s">
        <v>12</v>
      </c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2"/>
      <c r="AJ4" s="413" t="s">
        <v>0</v>
      </c>
      <c r="AK4" s="414"/>
      <c r="AL4" s="413" t="s">
        <v>1</v>
      </c>
      <c r="AM4" s="414"/>
      <c r="AN4" s="402" t="s">
        <v>2</v>
      </c>
      <c r="AO4" s="408"/>
      <c r="AP4" s="416"/>
      <c r="AQ4" s="400"/>
    </row>
    <row r="5" spans="1:46" ht="21.95" customHeight="1" thickBot="1">
      <c r="A5" s="47" t="s">
        <v>40</v>
      </c>
      <c r="B5" s="31">
        <v>1</v>
      </c>
      <c r="C5" s="32">
        <v>2</v>
      </c>
      <c r="D5" s="32">
        <v>3</v>
      </c>
      <c r="E5" s="33">
        <v>4</v>
      </c>
      <c r="F5" s="32">
        <v>5</v>
      </c>
      <c r="G5" s="32">
        <v>6</v>
      </c>
      <c r="H5" s="33">
        <v>7</v>
      </c>
      <c r="I5" s="32">
        <v>8</v>
      </c>
      <c r="J5" s="32">
        <v>9</v>
      </c>
      <c r="K5" s="33">
        <v>10</v>
      </c>
      <c r="L5" s="33">
        <v>11</v>
      </c>
      <c r="M5" s="33">
        <v>12</v>
      </c>
      <c r="N5" s="33">
        <v>13</v>
      </c>
      <c r="O5" s="33">
        <v>14</v>
      </c>
      <c r="P5" s="33">
        <v>15</v>
      </c>
      <c r="Q5" s="33">
        <v>16</v>
      </c>
      <c r="R5" s="34">
        <v>1</v>
      </c>
      <c r="S5" s="33">
        <v>2</v>
      </c>
      <c r="T5" s="33">
        <v>3</v>
      </c>
      <c r="U5" s="33">
        <v>4</v>
      </c>
      <c r="V5" s="33">
        <v>5</v>
      </c>
      <c r="W5" s="33">
        <v>6</v>
      </c>
      <c r="X5" s="33">
        <v>7</v>
      </c>
      <c r="Y5" s="33">
        <v>8</v>
      </c>
      <c r="Z5" s="33">
        <v>9</v>
      </c>
      <c r="AA5" s="33">
        <v>10</v>
      </c>
      <c r="AB5" s="33">
        <v>11</v>
      </c>
      <c r="AC5" s="33">
        <v>12</v>
      </c>
      <c r="AD5" s="33">
        <v>13</v>
      </c>
      <c r="AE5" s="33">
        <v>14</v>
      </c>
      <c r="AF5" s="33">
        <v>15</v>
      </c>
      <c r="AG5" s="33">
        <v>16</v>
      </c>
      <c r="AH5" s="33">
        <v>17</v>
      </c>
      <c r="AI5" s="35">
        <v>18</v>
      </c>
      <c r="AJ5" s="24" t="s">
        <v>5</v>
      </c>
      <c r="AK5" s="25" t="s">
        <v>6</v>
      </c>
      <c r="AL5" s="24" t="s">
        <v>5</v>
      </c>
      <c r="AM5" s="25" t="s">
        <v>6</v>
      </c>
      <c r="AN5" s="403"/>
      <c r="AO5" s="409"/>
      <c r="AP5" s="417"/>
      <c r="AQ5" s="401"/>
    </row>
    <row r="6" spans="1:46" ht="21.95" customHeight="1">
      <c r="A6" s="63" t="s">
        <v>17</v>
      </c>
      <c r="B6" s="14">
        <v>1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7">
        <v>1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3">
        <v>1</v>
      </c>
      <c r="Z6" s="13">
        <v>1</v>
      </c>
      <c r="AA6" s="13">
        <v>1</v>
      </c>
      <c r="AB6" s="13">
        <v>1</v>
      </c>
      <c r="AC6" s="13">
        <v>1</v>
      </c>
      <c r="AD6" s="13">
        <v>1</v>
      </c>
      <c r="AE6" s="13">
        <v>1</v>
      </c>
      <c r="AF6" s="13">
        <v>1</v>
      </c>
      <c r="AG6" s="13">
        <v>1</v>
      </c>
      <c r="AH6" s="13">
        <v>1</v>
      </c>
      <c r="AI6" s="16">
        <v>1</v>
      </c>
      <c r="AJ6" s="200">
        <v>44981</v>
      </c>
      <c r="AK6" s="201">
        <v>0.4384143518518519</v>
      </c>
      <c r="AL6" s="200">
        <v>44981</v>
      </c>
      <c r="AM6" s="203">
        <v>0.55204861111111114</v>
      </c>
      <c r="AN6" s="204">
        <f t="shared" ref="AN6:AN17" si="0">AM6-AK6</f>
        <v>0.11363425925925924</v>
      </c>
      <c r="AO6" s="205"/>
      <c r="AP6" s="88">
        <f t="shared" ref="AP6:AP17" si="1">SUM(B6:AI6)-AO6</f>
        <v>34</v>
      </c>
      <c r="AQ6" s="43">
        <v>1</v>
      </c>
      <c r="AS6" s="6"/>
      <c r="AT6" s="4"/>
    </row>
    <row r="7" spans="1:46" ht="21.95" customHeight="1">
      <c r="A7" s="63" t="s">
        <v>20</v>
      </c>
      <c r="B7" s="9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18">
        <v>1</v>
      </c>
      <c r="S7" s="8">
        <v>1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Y7" s="8">
        <v>1</v>
      </c>
      <c r="Z7" s="8">
        <v>1</v>
      </c>
      <c r="AA7" s="8">
        <v>1</v>
      </c>
      <c r="AB7" s="8">
        <v>1</v>
      </c>
      <c r="AC7" s="8">
        <v>1</v>
      </c>
      <c r="AD7" s="8">
        <v>1</v>
      </c>
      <c r="AE7" s="8">
        <v>1</v>
      </c>
      <c r="AF7" s="8">
        <v>1</v>
      </c>
      <c r="AG7" s="8">
        <v>1</v>
      </c>
      <c r="AH7" s="8">
        <v>1</v>
      </c>
      <c r="AI7" s="10">
        <v>1</v>
      </c>
      <c r="AJ7" s="55">
        <v>45054</v>
      </c>
      <c r="AK7" s="56">
        <v>0.55942129629629633</v>
      </c>
      <c r="AL7" s="129">
        <v>45054</v>
      </c>
      <c r="AM7" s="58">
        <v>0.67738425925925927</v>
      </c>
      <c r="AN7" s="59">
        <f t="shared" si="0"/>
        <v>0.11796296296296294</v>
      </c>
      <c r="AO7" s="60"/>
      <c r="AP7" s="61">
        <f t="shared" si="1"/>
        <v>34</v>
      </c>
      <c r="AQ7" s="45">
        <v>2</v>
      </c>
    </row>
    <row r="8" spans="1:46" ht="21.95" customHeight="1">
      <c r="A8" s="63" t="s">
        <v>7</v>
      </c>
      <c r="B8" s="9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1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>
        <v>1</v>
      </c>
      <c r="AE8" s="8">
        <v>1</v>
      </c>
      <c r="AF8" s="8">
        <v>1</v>
      </c>
      <c r="AG8" s="8">
        <v>1</v>
      </c>
      <c r="AH8" s="8">
        <v>1</v>
      </c>
      <c r="AI8" s="10">
        <v>1</v>
      </c>
      <c r="AJ8" s="55">
        <v>45048</v>
      </c>
      <c r="AK8" s="56">
        <v>0.40817129629629628</v>
      </c>
      <c r="AL8" s="129">
        <v>45048</v>
      </c>
      <c r="AM8" s="58">
        <v>0.53265046296296303</v>
      </c>
      <c r="AN8" s="59">
        <f t="shared" si="0"/>
        <v>0.12447916666666675</v>
      </c>
      <c r="AO8" s="60"/>
      <c r="AP8" s="61">
        <f t="shared" si="1"/>
        <v>34</v>
      </c>
      <c r="AQ8" s="45">
        <v>3</v>
      </c>
      <c r="AS8" s="6"/>
      <c r="AT8" s="4"/>
    </row>
    <row r="9" spans="1:46" ht="21.95" customHeight="1">
      <c r="A9" s="63" t="s">
        <v>8</v>
      </c>
      <c r="B9" s="9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1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s="8">
        <v>1</v>
      </c>
      <c r="AE9" s="8">
        <v>1</v>
      </c>
      <c r="AF9" s="8">
        <v>1</v>
      </c>
      <c r="AG9" s="8">
        <v>1</v>
      </c>
      <c r="AH9" s="8">
        <v>1</v>
      </c>
      <c r="AI9" s="10">
        <v>1</v>
      </c>
      <c r="AJ9" s="55">
        <v>45058</v>
      </c>
      <c r="AK9" s="56">
        <v>0.3484606481481482</v>
      </c>
      <c r="AL9" s="55">
        <v>45058</v>
      </c>
      <c r="AM9" s="58">
        <v>0.50351851851851859</v>
      </c>
      <c r="AN9" s="59">
        <f t="shared" si="0"/>
        <v>0.15505787037037039</v>
      </c>
      <c r="AO9" s="60"/>
      <c r="AP9" s="61">
        <f t="shared" si="1"/>
        <v>34</v>
      </c>
      <c r="AQ9" s="45">
        <v>4</v>
      </c>
      <c r="AS9" s="6"/>
      <c r="AT9" s="4"/>
    </row>
    <row r="10" spans="1:46" ht="21.95" customHeight="1">
      <c r="A10" s="63" t="s">
        <v>25</v>
      </c>
      <c r="B10" s="9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1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s="8">
        <v>1</v>
      </c>
      <c r="AE10" s="8">
        <v>1</v>
      </c>
      <c r="AF10" s="8">
        <v>1</v>
      </c>
      <c r="AG10" s="8">
        <v>1</v>
      </c>
      <c r="AH10" s="8">
        <v>1</v>
      </c>
      <c r="AI10" s="10">
        <v>1</v>
      </c>
      <c r="AJ10" s="55">
        <v>45027</v>
      </c>
      <c r="AK10" s="56">
        <v>0.41625000000000001</v>
      </c>
      <c r="AL10" s="206">
        <v>45027</v>
      </c>
      <c r="AM10" s="58">
        <v>0.73348379629629623</v>
      </c>
      <c r="AN10" s="59">
        <f t="shared" si="0"/>
        <v>0.31723379629629622</v>
      </c>
      <c r="AO10" s="60"/>
      <c r="AP10" s="61">
        <f t="shared" si="1"/>
        <v>34</v>
      </c>
      <c r="AQ10" s="45">
        <v>5</v>
      </c>
      <c r="AS10" s="6"/>
      <c r="AT10" s="4"/>
    </row>
    <row r="11" spans="1:46" ht="21.95" customHeight="1">
      <c r="A11" s="63" t="s">
        <v>9</v>
      </c>
      <c r="B11" s="9">
        <v>1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18">
        <v>1</v>
      </c>
      <c r="S11" s="8">
        <v>1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s="8">
        <v>1</v>
      </c>
      <c r="AE11" s="8">
        <v>1</v>
      </c>
      <c r="AF11" s="8">
        <v>1</v>
      </c>
      <c r="AG11" s="8">
        <v>1</v>
      </c>
      <c r="AH11" s="8">
        <v>1</v>
      </c>
      <c r="AI11" s="10">
        <v>1</v>
      </c>
      <c r="AJ11" s="55">
        <v>45046</v>
      </c>
      <c r="AK11" s="56">
        <v>0.52623842592592596</v>
      </c>
      <c r="AL11" s="207">
        <v>45046</v>
      </c>
      <c r="AM11" s="58">
        <v>0.85679398148148145</v>
      </c>
      <c r="AN11" s="59">
        <f t="shared" si="0"/>
        <v>0.33055555555555549</v>
      </c>
      <c r="AO11" s="94"/>
      <c r="AP11" s="61">
        <f t="shared" si="1"/>
        <v>34</v>
      </c>
      <c r="AQ11" s="45">
        <v>6</v>
      </c>
      <c r="AS11" s="6"/>
      <c r="AT11" s="4"/>
    </row>
    <row r="12" spans="1:46" ht="21.95" customHeight="1">
      <c r="A12" s="63" t="s">
        <v>26</v>
      </c>
      <c r="B12" s="9">
        <v>1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69">
        <v>1</v>
      </c>
      <c r="S12" s="68">
        <v>1</v>
      </c>
      <c r="T12" s="68">
        <v>1</v>
      </c>
      <c r="U12" s="68">
        <v>1</v>
      </c>
      <c r="V12" s="68">
        <v>1</v>
      </c>
      <c r="W12" s="68">
        <v>1</v>
      </c>
      <c r="X12" s="68">
        <v>1</v>
      </c>
      <c r="Y12" s="68">
        <v>1</v>
      </c>
      <c r="Z12" s="68">
        <v>1</v>
      </c>
      <c r="AA12" s="68">
        <v>1</v>
      </c>
      <c r="AB12" s="68">
        <v>1</v>
      </c>
      <c r="AC12" s="68">
        <v>1</v>
      </c>
      <c r="AD12" s="68">
        <v>1</v>
      </c>
      <c r="AE12" s="68">
        <v>1</v>
      </c>
      <c r="AF12" s="68">
        <v>1</v>
      </c>
      <c r="AG12" s="68">
        <v>1</v>
      </c>
      <c r="AH12" s="68">
        <v>1</v>
      </c>
      <c r="AI12" s="70">
        <v>1</v>
      </c>
      <c r="AJ12" s="55">
        <v>45039</v>
      </c>
      <c r="AK12" s="56">
        <v>0.41366898148148151</v>
      </c>
      <c r="AL12" s="208">
        <v>45039</v>
      </c>
      <c r="AM12" s="58">
        <v>0.74596064814814811</v>
      </c>
      <c r="AN12" s="59">
        <f t="shared" si="0"/>
        <v>0.3322916666666666</v>
      </c>
      <c r="AO12" s="94"/>
      <c r="AP12" s="61">
        <f t="shared" si="1"/>
        <v>34</v>
      </c>
      <c r="AQ12" s="45">
        <v>7</v>
      </c>
      <c r="AS12" s="6"/>
      <c r="AT12" s="4"/>
    </row>
    <row r="13" spans="1:46" ht="21.95" customHeight="1">
      <c r="A13" s="63" t="s">
        <v>18</v>
      </c>
      <c r="B13" s="9">
        <v>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1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8">
        <v>1</v>
      </c>
      <c r="AE13" s="8">
        <v>1</v>
      </c>
      <c r="AF13" s="8">
        <v>1</v>
      </c>
      <c r="AG13" s="8">
        <v>1</v>
      </c>
      <c r="AH13" s="8">
        <v>1</v>
      </c>
      <c r="AI13" s="10">
        <v>1</v>
      </c>
      <c r="AJ13" s="55">
        <v>45031</v>
      </c>
      <c r="AK13" s="56">
        <v>0.37710648148148151</v>
      </c>
      <c r="AL13" s="208">
        <v>45031</v>
      </c>
      <c r="AM13" s="58">
        <v>0.77067129629629638</v>
      </c>
      <c r="AN13" s="59">
        <f t="shared" si="0"/>
        <v>0.39356481481481487</v>
      </c>
      <c r="AO13" s="94"/>
      <c r="AP13" s="61">
        <f t="shared" si="1"/>
        <v>34</v>
      </c>
      <c r="AQ13" s="45">
        <v>8</v>
      </c>
      <c r="AS13" s="6"/>
      <c r="AT13" s="4"/>
    </row>
    <row r="14" spans="1:46" ht="21.95" customHeight="1">
      <c r="A14" s="63" t="s">
        <v>47</v>
      </c>
      <c r="B14" s="9">
        <v>1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1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  <c r="AF14" s="8">
        <v>1</v>
      </c>
      <c r="AG14" s="8">
        <v>1</v>
      </c>
      <c r="AH14" s="8">
        <v>1</v>
      </c>
      <c r="AI14" s="10">
        <v>1</v>
      </c>
      <c r="AJ14" s="57">
        <v>45241</v>
      </c>
      <c r="AK14" s="319">
        <v>0.45134259259259263</v>
      </c>
      <c r="AL14" s="57">
        <v>45241</v>
      </c>
      <c r="AM14" s="320">
        <v>0.8946412037037037</v>
      </c>
      <c r="AN14" s="321">
        <f t="shared" si="0"/>
        <v>0.44329861111111107</v>
      </c>
      <c r="AO14" s="46"/>
      <c r="AP14" s="131">
        <f t="shared" si="1"/>
        <v>34</v>
      </c>
      <c r="AQ14" s="45">
        <v>9</v>
      </c>
      <c r="AS14" s="6"/>
      <c r="AT14" s="4"/>
    </row>
    <row r="15" spans="1:46" ht="21.95" customHeight="1">
      <c r="A15" s="63" t="s">
        <v>27</v>
      </c>
      <c r="B15" s="9">
        <v>1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18">
        <v>1</v>
      </c>
      <c r="S15" s="8">
        <v>1</v>
      </c>
      <c r="T15" s="8">
        <v>1</v>
      </c>
      <c r="U15" s="8" t="s">
        <v>67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8">
        <v>1</v>
      </c>
      <c r="AE15" s="8">
        <v>1</v>
      </c>
      <c r="AF15" s="8">
        <v>1</v>
      </c>
      <c r="AG15" s="8">
        <v>1</v>
      </c>
      <c r="AH15" s="8">
        <v>1</v>
      </c>
      <c r="AI15" s="10">
        <v>1</v>
      </c>
      <c r="AJ15" s="55">
        <v>45060</v>
      </c>
      <c r="AK15" s="56">
        <v>0.31113425925925925</v>
      </c>
      <c r="AL15" s="208">
        <v>45060</v>
      </c>
      <c r="AM15" s="58">
        <v>0.56320601851851848</v>
      </c>
      <c r="AN15" s="59">
        <f t="shared" si="0"/>
        <v>0.25207175925925923</v>
      </c>
      <c r="AO15" s="94"/>
      <c r="AP15" s="61">
        <f t="shared" si="1"/>
        <v>33</v>
      </c>
      <c r="AQ15" s="45">
        <v>10</v>
      </c>
      <c r="AS15" s="6"/>
      <c r="AT15" s="4"/>
    </row>
    <row r="16" spans="1:46" ht="21.95" customHeight="1">
      <c r="A16" s="63" t="s">
        <v>19</v>
      </c>
      <c r="B16" s="9">
        <v>1</v>
      </c>
      <c r="C16" s="5">
        <v>1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18">
        <v>1</v>
      </c>
      <c r="S16" s="8" t="s">
        <v>67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 t="s">
        <v>67</v>
      </c>
      <c r="AD16" s="8">
        <v>1</v>
      </c>
      <c r="AE16" s="8">
        <v>1</v>
      </c>
      <c r="AF16" s="8">
        <v>1</v>
      </c>
      <c r="AG16" s="8">
        <v>1</v>
      </c>
      <c r="AH16" s="8">
        <v>1</v>
      </c>
      <c r="AI16" s="10">
        <v>1</v>
      </c>
      <c r="AJ16" s="55">
        <v>44996</v>
      </c>
      <c r="AK16" s="56">
        <v>0.4494097222222222</v>
      </c>
      <c r="AL16" s="57">
        <v>44996</v>
      </c>
      <c r="AM16" s="211">
        <v>0.59484953703703702</v>
      </c>
      <c r="AN16" s="59">
        <f t="shared" si="0"/>
        <v>0.14543981481481483</v>
      </c>
      <c r="AO16" s="94"/>
      <c r="AP16" s="61">
        <f t="shared" si="1"/>
        <v>32</v>
      </c>
      <c r="AQ16" s="45">
        <v>11</v>
      </c>
      <c r="AS16" s="6"/>
      <c r="AT16" s="4"/>
    </row>
    <row r="17" spans="1:46" ht="21.95" customHeight="1">
      <c r="A17" s="63" t="s">
        <v>23</v>
      </c>
      <c r="B17" s="9">
        <v>1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18">
        <v>1</v>
      </c>
      <c r="S17" s="8">
        <v>1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/>
      <c r="Z17" s="8">
        <v>1</v>
      </c>
      <c r="AA17" s="8">
        <v>1</v>
      </c>
      <c r="AB17" s="8">
        <v>1</v>
      </c>
      <c r="AC17" s="8">
        <v>1</v>
      </c>
      <c r="AD17" s="8" t="s">
        <v>67</v>
      </c>
      <c r="AE17" s="8">
        <v>1</v>
      </c>
      <c r="AF17" s="8">
        <v>1</v>
      </c>
      <c r="AG17" s="8">
        <v>1</v>
      </c>
      <c r="AH17" s="8">
        <v>1</v>
      </c>
      <c r="AI17" s="10">
        <v>1</v>
      </c>
      <c r="AJ17" s="55">
        <v>45044</v>
      </c>
      <c r="AK17" s="56">
        <v>0.38541666666666669</v>
      </c>
      <c r="AL17" s="215">
        <v>45044</v>
      </c>
      <c r="AM17" s="211">
        <v>0.5541666666666667</v>
      </c>
      <c r="AN17" s="59">
        <f t="shared" si="0"/>
        <v>0.16875000000000001</v>
      </c>
      <c r="AO17" s="94"/>
      <c r="AP17" s="61">
        <f t="shared" si="1"/>
        <v>32</v>
      </c>
      <c r="AQ17" s="45">
        <v>12</v>
      </c>
      <c r="AS17" s="6"/>
      <c r="AT17" s="4"/>
    </row>
    <row r="18" spans="1:46" ht="21.95" customHeight="1">
      <c r="A18" s="63" t="s">
        <v>45</v>
      </c>
      <c r="B18" s="9">
        <v>1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18">
        <v>1</v>
      </c>
      <c r="S18" s="8">
        <v>1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s="8">
        <v>1</v>
      </c>
      <c r="AE18" s="8">
        <v>1</v>
      </c>
      <c r="AF18" s="8">
        <v>1</v>
      </c>
      <c r="AG18" s="8">
        <v>1</v>
      </c>
      <c r="AH18" s="8">
        <v>1</v>
      </c>
      <c r="AI18" s="10">
        <v>1</v>
      </c>
      <c r="AJ18" s="209">
        <v>45002</v>
      </c>
      <c r="AK18" s="128">
        <v>0.82777777777777783</v>
      </c>
      <c r="AL18" s="210">
        <v>45011</v>
      </c>
      <c r="AM18" s="211">
        <v>0.60069444444444442</v>
      </c>
      <c r="AN18" s="165" t="s">
        <v>68</v>
      </c>
      <c r="AO18" s="94"/>
      <c r="AP18" s="61">
        <v>0</v>
      </c>
      <c r="AQ18" s="45">
        <v>13</v>
      </c>
      <c r="AS18" s="6"/>
      <c r="AT18" s="4"/>
    </row>
    <row r="19" spans="1:46" ht="21.95" customHeight="1">
      <c r="A19" s="63" t="s">
        <v>24</v>
      </c>
      <c r="B19" s="9">
        <v>1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18">
        <v>1</v>
      </c>
      <c r="S19" s="8">
        <v>1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 t="s">
        <v>67</v>
      </c>
      <c r="AD19" s="8">
        <v>1</v>
      </c>
      <c r="AE19" s="8">
        <v>1</v>
      </c>
      <c r="AF19" s="8">
        <v>1</v>
      </c>
      <c r="AG19" s="8">
        <v>1</v>
      </c>
      <c r="AH19" s="8">
        <v>1</v>
      </c>
      <c r="AI19" s="10">
        <v>1</v>
      </c>
      <c r="AJ19" s="216">
        <v>44964</v>
      </c>
      <c r="AK19" s="218">
        <v>0.60017361111111112</v>
      </c>
      <c r="AL19" s="49">
        <v>45035</v>
      </c>
      <c r="AM19" s="211">
        <v>0.56156249999999996</v>
      </c>
      <c r="AN19" s="368" t="s">
        <v>69</v>
      </c>
      <c r="AO19" s="60"/>
      <c r="AP19" s="61">
        <v>0</v>
      </c>
      <c r="AQ19" s="45">
        <v>14</v>
      </c>
      <c r="AS19" s="6"/>
      <c r="AT19" s="4"/>
    </row>
    <row r="20" spans="1:46" ht="21.95" customHeight="1">
      <c r="A20" s="63" t="s">
        <v>49</v>
      </c>
      <c r="B20" s="97"/>
      <c r="C20" s="98"/>
      <c r="D20" s="98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99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1"/>
      <c r="AJ20" s="99"/>
      <c r="AK20" s="101"/>
      <c r="AL20" s="99"/>
      <c r="AM20" s="101"/>
      <c r="AN20" s="223"/>
      <c r="AO20" s="224"/>
      <c r="AP20" s="225"/>
      <c r="AQ20" s="261"/>
      <c r="AS20" s="6"/>
      <c r="AT20" s="4"/>
    </row>
    <row r="21" spans="1:46" ht="21.95" customHeight="1">
      <c r="A21" s="63" t="s">
        <v>54</v>
      </c>
      <c r="B21" s="97"/>
      <c r="C21" s="98"/>
      <c r="D21" s="98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99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1"/>
      <c r="AJ21" s="99"/>
      <c r="AK21" s="101"/>
      <c r="AL21" s="99"/>
      <c r="AM21" s="101"/>
      <c r="AN21" s="223"/>
      <c r="AO21" s="224"/>
      <c r="AP21" s="225"/>
      <c r="AQ21" s="261"/>
      <c r="AS21" s="6"/>
      <c r="AT21" s="4"/>
    </row>
    <row r="22" spans="1:46" ht="21.95" customHeight="1">
      <c r="A22" s="63" t="s">
        <v>38</v>
      </c>
      <c r="B22" s="97"/>
      <c r="C22" s="98"/>
      <c r="D22" s="98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99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1"/>
      <c r="AJ22" s="99"/>
      <c r="AK22" s="101"/>
      <c r="AL22" s="99"/>
      <c r="AM22" s="101"/>
      <c r="AN22" s="223"/>
      <c r="AO22" s="226"/>
      <c r="AP22" s="225"/>
      <c r="AQ22" s="261"/>
      <c r="AS22" s="6"/>
      <c r="AT22" s="4"/>
    </row>
    <row r="23" spans="1:46" ht="21.95" customHeight="1">
      <c r="A23" s="63" t="s">
        <v>46</v>
      </c>
      <c r="B23" s="97"/>
      <c r="C23" s="98"/>
      <c r="D23" s="98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99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  <c r="AJ23" s="99"/>
      <c r="AK23" s="101"/>
      <c r="AL23" s="99"/>
      <c r="AM23" s="101"/>
      <c r="AN23" s="223"/>
      <c r="AO23" s="226"/>
      <c r="AP23" s="225"/>
      <c r="AQ23" s="261"/>
      <c r="AS23" s="6"/>
      <c r="AT23" s="4"/>
    </row>
    <row r="24" spans="1:46" ht="21.95" customHeight="1">
      <c r="A24" s="63" t="s">
        <v>28</v>
      </c>
      <c r="B24" s="97"/>
      <c r="C24" s="98"/>
      <c r="D24" s="98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99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J24" s="99"/>
      <c r="AK24" s="101"/>
      <c r="AL24" s="99"/>
      <c r="AM24" s="101"/>
      <c r="AN24" s="223"/>
      <c r="AO24" s="226"/>
      <c r="AP24" s="225"/>
      <c r="AQ24" s="261"/>
      <c r="AS24" s="6"/>
      <c r="AT24" s="4"/>
    </row>
    <row r="25" spans="1:46" ht="21.95" customHeight="1">
      <c r="A25" s="63" t="s">
        <v>50</v>
      </c>
      <c r="B25" s="97"/>
      <c r="C25" s="98"/>
      <c r="D25" s="98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99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1"/>
      <c r="AJ25" s="99"/>
      <c r="AK25" s="101"/>
      <c r="AL25" s="99"/>
      <c r="AM25" s="101"/>
      <c r="AN25" s="223"/>
      <c r="AO25" s="226"/>
      <c r="AP25" s="225"/>
      <c r="AQ25" s="261"/>
      <c r="AS25" s="6"/>
      <c r="AT25" s="4"/>
    </row>
    <row r="26" spans="1:46" ht="21.95" customHeight="1">
      <c r="A26" s="63" t="s">
        <v>37</v>
      </c>
      <c r="B26" s="97"/>
      <c r="C26" s="98"/>
      <c r="D26" s="98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99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1"/>
      <c r="AJ26" s="99"/>
      <c r="AK26" s="101"/>
      <c r="AL26" s="99"/>
      <c r="AM26" s="101"/>
      <c r="AN26" s="223"/>
      <c r="AO26" s="226"/>
      <c r="AP26" s="225"/>
      <c r="AQ26" s="261"/>
      <c r="AS26" s="6"/>
      <c r="AT26" s="4"/>
    </row>
    <row r="27" spans="1:46" ht="21.95" customHeight="1">
      <c r="A27" s="63" t="s">
        <v>22</v>
      </c>
      <c r="B27" s="97"/>
      <c r="C27" s="98"/>
      <c r="D27" s="98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99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1"/>
      <c r="AJ27" s="99"/>
      <c r="AK27" s="101"/>
      <c r="AL27" s="99"/>
      <c r="AM27" s="101"/>
      <c r="AN27" s="223"/>
      <c r="AO27" s="226"/>
      <c r="AP27" s="225"/>
      <c r="AQ27" s="260"/>
      <c r="AS27" s="6"/>
      <c r="AT27" s="4"/>
    </row>
    <row r="28" spans="1:46" ht="21.95" customHeight="1">
      <c r="A28" s="63" t="s">
        <v>48</v>
      </c>
      <c r="B28" s="97"/>
      <c r="C28" s="98"/>
      <c r="D28" s="98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99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1"/>
      <c r="AJ28" s="99"/>
      <c r="AK28" s="101"/>
      <c r="AL28" s="99"/>
      <c r="AM28" s="101"/>
      <c r="AN28" s="223"/>
      <c r="AO28" s="226"/>
      <c r="AP28" s="225"/>
      <c r="AQ28" s="261"/>
      <c r="AS28" s="6"/>
      <c r="AT28" s="4"/>
    </row>
    <row r="29" spans="1:46" ht="21.95" customHeight="1">
      <c r="A29" s="63" t="s">
        <v>56</v>
      </c>
      <c r="B29" s="97"/>
      <c r="C29" s="98"/>
      <c r="D29" s="98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99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1"/>
      <c r="AJ29" s="99"/>
      <c r="AK29" s="101"/>
      <c r="AL29" s="99"/>
      <c r="AM29" s="101"/>
      <c r="AN29" s="223"/>
      <c r="AO29" s="226"/>
      <c r="AP29" s="225"/>
      <c r="AQ29" s="261"/>
      <c r="AS29" s="6"/>
      <c r="AT29" s="4"/>
    </row>
    <row r="30" spans="1:46" ht="21.95" customHeight="1">
      <c r="A30" s="63" t="s">
        <v>36</v>
      </c>
      <c r="B30" s="97"/>
      <c r="C30" s="98"/>
      <c r="D30" s="98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99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1"/>
      <c r="AJ30" s="99"/>
      <c r="AK30" s="101"/>
      <c r="AL30" s="99"/>
      <c r="AM30" s="101"/>
      <c r="AN30" s="223"/>
      <c r="AO30" s="226"/>
      <c r="AP30" s="225"/>
      <c r="AQ30" s="261"/>
      <c r="AS30" s="6"/>
      <c r="AT30" s="4"/>
    </row>
    <row r="31" spans="1:46" ht="21.95" customHeight="1">
      <c r="A31" s="63" t="s">
        <v>35</v>
      </c>
      <c r="B31" s="97"/>
      <c r="C31" s="98"/>
      <c r="D31" s="98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99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1"/>
      <c r="AJ31" s="99"/>
      <c r="AK31" s="101"/>
      <c r="AL31" s="99"/>
      <c r="AM31" s="101"/>
      <c r="AN31" s="223"/>
      <c r="AO31" s="226"/>
      <c r="AP31" s="225"/>
      <c r="AQ31" s="261"/>
      <c r="AS31" s="6"/>
      <c r="AT31" s="4"/>
    </row>
    <row r="32" spans="1:46" ht="21.95" customHeight="1">
      <c r="A32" s="63" t="s">
        <v>10</v>
      </c>
      <c r="B32" s="97"/>
      <c r="C32" s="98"/>
      <c r="D32" s="98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99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1"/>
      <c r="AJ32" s="99"/>
      <c r="AK32" s="101"/>
      <c r="AL32" s="99"/>
      <c r="AM32" s="101"/>
      <c r="AN32" s="223"/>
      <c r="AO32" s="226"/>
      <c r="AP32" s="225"/>
      <c r="AQ32" s="261"/>
      <c r="AS32" s="6"/>
      <c r="AT32" s="4"/>
    </row>
    <row r="33" spans="1:46" ht="21.95" customHeight="1">
      <c r="A33" s="63" t="s">
        <v>51</v>
      </c>
      <c r="B33" s="97"/>
      <c r="C33" s="98"/>
      <c r="D33" s="98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1"/>
      <c r="AJ33" s="99"/>
      <c r="AK33" s="101"/>
      <c r="AL33" s="99"/>
      <c r="AM33" s="101"/>
      <c r="AN33" s="223"/>
      <c r="AO33" s="226"/>
      <c r="AP33" s="225"/>
      <c r="AQ33" s="261"/>
      <c r="AS33" s="6"/>
      <c r="AT33" s="4"/>
    </row>
    <row r="34" spans="1:46" ht="21.95" customHeight="1">
      <c r="A34" s="63" t="s">
        <v>57</v>
      </c>
      <c r="B34" s="97"/>
      <c r="C34" s="98"/>
      <c r="D34" s="98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1"/>
      <c r="AJ34" s="99"/>
      <c r="AK34" s="101"/>
      <c r="AL34" s="99"/>
      <c r="AM34" s="101"/>
      <c r="AN34" s="223"/>
      <c r="AO34" s="226"/>
      <c r="AP34" s="225"/>
      <c r="AQ34" s="261"/>
      <c r="AS34" s="6"/>
      <c r="AT34" s="4"/>
    </row>
    <row r="35" spans="1:46" ht="21.95" customHeight="1">
      <c r="A35" s="63" t="s">
        <v>55</v>
      </c>
      <c r="B35" s="97"/>
      <c r="C35" s="98"/>
      <c r="D35" s="98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99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1"/>
      <c r="AJ35" s="99"/>
      <c r="AK35" s="101"/>
      <c r="AL35" s="99"/>
      <c r="AM35" s="101"/>
      <c r="AN35" s="223"/>
      <c r="AO35" s="226"/>
      <c r="AP35" s="225"/>
      <c r="AQ35" s="261"/>
      <c r="AS35" s="6"/>
      <c r="AT35" s="4"/>
    </row>
    <row r="36" spans="1:46" ht="21.95" customHeight="1">
      <c r="A36" s="63" t="s">
        <v>41</v>
      </c>
      <c r="B36" s="97"/>
      <c r="C36" s="98"/>
      <c r="D36" s="98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99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1"/>
      <c r="AJ36" s="99"/>
      <c r="AK36" s="101"/>
      <c r="AL36" s="99"/>
      <c r="AM36" s="101"/>
      <c r="AN36" s="223"/>
      <c r="AO36" s="226"/>
      <c r="AP36" s="225"/>
      <c r="AQ36" s="261"/>
      <c r="AS36" s="6"/>
      <c r="AT36" s="4"/>
    </row>
    <row r="37" spans="1:46" ht="21.95" customHeight="1">
      <c r="A37" s="63" t="s">
        <v>29</v>
      </c>
      <c r="B37" s="97"/>
      <c r="C37" s="98"/>
      <c r="D37" s="98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99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1"/>
      <c r="AJ37" s="99"/>
      <c r="AK37" s="101"/>
      <c r="AL37" s="99"/>
      <c r="AM37" s="101"/>
      <c r="AN37" s="223"/>
      <c r="AO37" s="226"/>
      <c r="AP37" s="225"/>
      <c r="AQ37" s="260"/>
      <c r="AS37" s="6"/>
      <c r="AT37" s="4"/>
    </row>
    <row r="38" spans="1:46" ht="21.95" customHeight="1">
      <c r="A38" s="63" t="s">
        <v>33</v>
      </c>
      <c r="B38" s="97"/>
      <c r="C38" s="98"/>
      <c r="D38" s="98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99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1"/>
      <c r="AJ38" s="99"/>
      <c r="AK38" s="101"/>
      <c r="AL38" s="99"/>
      <c r="AM38" s="101"/>
      <c r="AN38" s="223"/>
      <c r="AO38" s="226"/>
      <c r="AP38" s="225"/>
      <c r="AQ38" s="261"/>
      <c r="AS38" s="6"/>
      <c r="AT38" s="4"/>
    </row>
    <row r="39" spans="1:46" ht="21.95" customHeight="1">
      <c r="A39" s="63" t="s">
        <v>39</v>
      </c>
      <c r="B39" s="97"/>
      <c r="C39" s="98"/>
      <c r="D39" s="98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99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J39" s="99"/>
      <c r="AK39" s="101"/>
      <c r="AL39" s="99"/>
      <c r="AM39" s="101"/>
      <c r="AN39" s="223"/>
      <c r="AO39" s="226"/>
      <c r="AP39" s="225"/>
      <c r="AQ39" s="261"/>
      <c r="AS39" s="6"/>
      <c r="AT39" s="4"/>
    </row>
    <row r="40" spans="1:46" ht="21.95" customHeight="1">
      <c r="A40" s="63" t="s">
        <v>34</v>
      </c>
      <c r="B40" s="97"/>
      <c r="C40" s="98"/>
      <c r="D40" s="98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99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J40" s="99"/>
      <c r="AK40" s="101"/>
      <c r="AL40" s="99"/>
      <c r="AM40" s="101"/>
      <c r="AN40" s="223"/>
      <c r="AO40" s="226"/>
      <c r="AP40" s="225"/>
      <c r="AQ40" s="261"/>
      <c r="AS40" s="6"/>
      <c r="AT40" s="4"/>
    </row>
    <row r="41" spans="1:46" ht="21.95" customHeight="1">
      <c r="A41" s="63" t="s">
        <v>43</v>
      </c>
      <c r="B41" s="97"/>
      <c r="C41" s="98"/>
      <c r="D41" s="98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99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J41" s="99"/>
      <c r="AK41" s="101"/>
      <c r="AL41" s="99"/>
      <c r="AM41" s="101"/>
      <c r="AN41" s="223"/>
      <c r="AO41" s="226"/>
      <c r="AP41" s="225"/>
      <c r="AQ41" s="261"/>
      <c r="AS41" s="6"/>
      <c r="AT41" s="4"/>
    </row>
    <row r="42" spans="1:46" ht="21.95" customHeight="1">
      <c r="A42" s="63" t="s">
        <v>44</v>
      </c>
      <c r="B42" s="97"/>
      <c r="C42" s="98"/>
      <c r="D42" s="98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99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J42" s="99"/>
      <c r="AK42" s="101"/>
      <c r="AL42" s="99"/>
      <c r="AM42" s="101"/>
      <c r="AN42" s="223"/>
      <c r="AO42" s="226"/>
      <c r="AP42" s="225"/>
      <c r="AQ42" s="261"/>
      <c r="AS42" s="6"/>
      <c r="AT42" s="4"/>
    </row>
    <row r="43" spans="1:46" ht="21.95" customHeight="1">
      <c r="A43" s="63" t="s">
        <v>21</v>
      </c>
      <c r="B43" s="97"/>
      <c r="C43" s="98"/>
      <c r="D43" s="98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99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J43" s="99"/>
      <c r="AK43" s="101"/>
      <c r="AL43" s="99"/>
      <c r="AM43" s="101"/>
      <c r="AN43" s="223"/>
      <c r="AO43" s="226"/>
      <c r="AP43" s="225"/>
      <c r="AQ43" s="261"/>
      <c r="AS43" s="6"/>
      <c r="AT43" s="4"/>
    </row>
    <row r="44" spans="1:46" ht="21.95" customHeight="1">
      <c r="A44" s="63" t="s">
        <v>58</v>
      </c>
      <c r="B44" s="97"/>
      <c r="C44" s="98"/>
      <c r="D44" s="98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99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J44" s="99"/>
      <c r="AK44" s="101"/>
      <c r="AL44" s="99"/>
      <c r="AM44" s="101"/>
      <c r="AN44" s="223"/>
      <c r="AO44" s="226"/>
      <c r="AP44" s="225"/>
      <c r="AQ44" s="261"/>
      <c r="AS44" s="6"/>
      <c r="AT44" s="4"/>
    </row>
    <row r="45" spans="1:46" ht="21.95" customHeight="1">
      <c r="A45" s="63" t="s">
        <v>42</v>
      </c>
      <c r="B45" s="97"/>
      <c r="C45" s="98"/>
      <c r="D45" s="98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99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J45" s="99"/>
      <c r="AK45" s="101"/>
      <c r="AL45" s="99"/>
      <c r="AM45" s="101"/>
      <c r="AN45" s="223"/>
      <c r="AO45" s="226"/>
      <c r="AP45" s="225"/>
      <c r="AQ45" s="261"/>
      <c r="AS45" s="6"/>
      <c r="AT45" s="4"/>
    </row>
    <row r="46" spans="1:46" ht="21.95" customHeight="1">
      <c r="A46" s="63" t="s">
        <v>52</v>
      </c>
      <c r="B46" s="97"/>
      <c r="C46" s="98"/>
      <c r="D46" s="98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99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J46" s="99"/>
      <c r="AK46" s="101"/>
      <c r="AL46" s="99"/>
      <c r="AM46" s="101"/>
      <c r="AN46" s="223"/>
      <c r="AO46" s="226"/>
      <c r="AP46" s="225"/>
      <c r="AQ46" s="261"/>
    </row>
    <row r="47" spans="1:46" ht="21.95" customHeight="1" thickBot="1">
      <c r="A47" s="63" t="s">
        <v>53</v>
      </c>
      <c r="B47" s="115"/>
      <c r="C47" s="116"/>
      <c r="D47" s="116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7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9"/>
      <c r="AJ47" s="117"/>
      <c r="AK47" s="119"/>
      <c r="AL47" s="117"/>
      <c r="AM47" s="119"/>
      <c r="AN47" s="228"/>
      <c r="AO47" s="229"/>
      <c r="AP47" s="230"/>
      <c r="AQ47" s="262"/>
    </row>
  </sheetData>
  <mergeCells count="10">
    <mergeCell ref="A3:A4"/>
    <mergeCell ref="AQ3:AQ5"/>
    <mergeCell ref="AN4:AN5"/>
    <mergeCell ref="B3:AN3"/>
    <mergeCell ref="AO3:AO5"/>
    <mergeCell ref="B4:Q4"/>
    <mergeCell ref="R4:AI4"/>
    <mergeCell ref="AJ4:AK4"/>
    <mergeCell ref="AL4:AM4"/>
    <mergeCell ref="AP3:AP5"/>
  </mergeCells>
  <conditionalFormatting sqref="AJ6:AJ18">
    <cfRule type="containsText" dxfId="198" priority="5" operator="containsText" text="неверно">
      <formula>NOT(ISERROR(SEARCH("неверно",AJ6)))</formula>
    </cfRule>
  </conditionalFormatting>
  <conditionalFormatting sqref="AL6">
    <cfRule type="containsText" dxfId="197" priority="4" operator="containsText" text="неверно">
      <formula>NOT(ISERROR(SEARCH("неверно",AL6)))</formula>
    </cfRule>
  </conditionalFormatting>
  <conditionalFormatting sqref="AL9">
    <cfRule type="containsText" dxfId="196" priority="3" operator="containsText" text="неверно">
      <formula>NOT(ISERROR(SEARCH("неверно",AL9)))</formula>
    </cfRule>
  </conditionalFormatting>
  <conditionalFormatting sqref="AL16">
    <cfRule type="containsText" dxfId="195" priority="2" operator="containsText" text="неверно">
      <formula>NOT(ISERROR(SEARCH("неверно",AL16)))</formula>
    </cfRule>
  </conditionalFormatting>
  <conditionalFormatting sqref="AL14">
    <cfRule type="containsText" dxfId="194" priority="1" operator="containsText" text="неверно">
      <formula>NOT(ISERROR(SEARCH("неверно",AL14)))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AS7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/>
  <cols>
    <col min="1" max="1" width="37.7109375" style="1" customWidth="1"/>
    <col min="2" max="37" width="4.140625" customWidth="1"/>
    <col min="38" max="38" width="14" customWidth="1"/>
    <col min="39" max="39" width="11.140625" customWidth="1"/>
    <col min="40" max="40" width="13.7109375" customWidth="1"/>
    <col min="41" max="41" width="12.28515625" customWidth="1"/>
    <col min="42" max="42" width="13.5703125" customWidth="1"/>
    <col min="43" max="43" width="10.42578125" customWidth="1"/>
    <col min="44" max="44" width="12.140625" customWidth="1"/>
    <col min="45" max="45" width="10.5703125" customWidth="1"/>
  </cols>
  <sheetData>
    <row r="2" spans="1:45" s="2" customFormat="1" ht="16.5" customHeight="1" thickBot="1">
      <c r="A2" s="3"/>
    </row>
    <row r="3" spans="1:45" ht="27" customHeight="1">
      <c r="A3" s="397"/>
      <c r="B3" s="451" t="s">
        <v>59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5" t="s">
        <v>63</v>
      </c>
      <c r="AE3" s="456"/>
      <c r="AF3" s="456"/>
      <c r="AG3" s="456"/>
      <c r="AH3" s="456"/>
      <c r="AI3" s="456"/>
      <c r="AJ3" s="456"/>
      <c r="AK3" s="457"/>
      <c r="AL3" s="461" t="s">
        <v>61</v>
      </c>
      <c r="AM3" s="462"/>
      <c r="AN3" s="462"/>
      <c r="AO3" s="462"/>
      <c r="AP3" s="463"/>
      <c r="AQ3" s="464" t="s">
        <v>3</v>
      </c>
      <c r="AR3" s="467" t="s">
        <v>62</v>
      </c>
      <c r="AS3" s="399" t="s">
        <v>4</v>
      </c>
    </row>
    <row r="4" spans="1:45" ht="23.25" customHeight="1" thickBot="1">
      <c r="A4" s="398"/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8"/>
      <c r="AE4" s="459"/>
      <c r="AF4" s="459"/>
      <c r="AG4" s="459"/>
      <c r="AH4" s="459"/>
      <c r="AI4" s="459"/>
      <c r="AJ4" s="459"/>
      <c r="AK4" s="460"/>
      <c r="AL4" s="447" t="s">
        <v>0</v>
      </c>
      <c r="AM4" s="448"/>
      <c r="AN4" s="448" t="s">
        <v>1</v>
      </c>
      <c r="AO4" s="448"/>
      <c r="AP4" s="449" t="s">
        <v>2</v>
      </c>
      <c r="AQ4" s="465"/>
      <c r="AR4" s="468"/>
      <c r="AS4" s="400"/>
    </row>
    <row r="5" spans="1:45" ht="21.75" customHeight="1" thickBot="1">
      <c r="A5" s="47" t="s">
        <v>40</v>
      </c>
      <c r="B5" s="71">
        <v>1</v>
      </c>
      <c r="C5" s="72">
        <v>2</v>
      </c>
      <c r="D5" s="72">
        <v>3</v>
      </c>
      <c r="E5" s="72">
        <v>4</v>
      </c>
      <c r="F5" s="72">
        <v>5</v>
      </c>
      <c r="G5" s="72">
        <v>6</v>
      </c>
      <c r="H5" s="72">
        <v>7</v>
      </c>
      <c r="I5" s="72">
        <v>8</v>
      </c>
      <c r="J5" s="72">
        <v>9</v>
      </c>
      <c r="K5" s="72">
        <v>10</v>
      </c>
      <c r="L5" s="72">
        <v>11</v>
      </c>
      <c r="M5" s="72">
        <v>12</v>
      </c>
      <c r="N5" s="72">
        <v>13</v>
      </c>
      <c r="O5" s="72">
        <v>14</v>
      </c>
      <c r="P5" s="72">
        <v>15</v>
      </c>
      <c r="Q5" s="72">
        <v>16</v>
      </c>
      <c r="R5" s="72">
        <v>17</v>
      </c>
      <c r="S5" s="72">
        <v>18</v>
      </c>
      <c r="T5" s="72">
        <v>19</v>
      </c>
      <c r="U5" s="72">
        <v>20</v>
      </c>
      <c r="V5" s="72">
        <v>21</v>
      </c>
      <c r="W5" s="72">
        <v>22</v>
      </c>
      <c r="X5" s="72">
        <v>23</v>
      </c>
      <c r="Y5" s="72">
        <v>24</v>
      </c>
      <c r="Z5" s="72">
        <v>25</v>
      </c>
      <c r="AA5" s="72">
        <v>26</v>
      </c>
      <c r="AB5" s="72">
        <v>27</v>
      </c>
      <c r="AC5" s="151">
        <v>28</v>
      </c>
      <c r="AD5" s="152">
        <v>1</v>
      </c>
      <c r="AE5" s="153">
        <v>2</v>
      </c>
      <c r="AF5" s="153">
        <v>3</v>
      </c>
      <c r="AG5" s="153">
        <v>4</v>
      </c>
      <c r="AH5" s="153">
        <v>5</v>
      </c>
      <c r="AI5" s="153">
        <v>6</v>
      </c>
      <c r="AJ5" s="153">
        <v>7</v>
      </c>
      <c r="AK5" s="154">
        <v>8</v>
      </c>
      <c r="AL5" s="76" t="s">
        <v>5</v>
      </c>
      <c r="AM5" s="77" t="s">
        <v>6</v>
      </c>
      <c r="AN5" s="77" t="s">
        <v>5</v>
      </c>
      <c r="AO5" s="78" t="s">
        <v>6</v>
      </c>
      <c r="AP5" s="450"/>
      <c r="AQ5" s="466"/>
      <c r="AR5" s="469"/>
      <c r="AS5" s="446"/>
    </row>
    <row r="6" spans="1:45" ht="21.95" customHeight="1">
      <c r="A6" s="63" t="s">
        <v>20</v>
      </c>
      <c r="B6" s="14">
        <v>1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5">
        <v>1</v>
      </c>
      <c r="V6" s="15">
        <v>1</v>
      </c>
      <c r="W6" s="15">
        <v>1</v>
      </c>
      <c r="X6" s="15">
        <v>1</v>
      </c>
      <c r="Y6" s="15">
        <v>1</v>
      </c>
      <c r="Z6" s="15">
        <v>1</v>
      </c>
      <c r="AA6" s="15">
        <v>1</v>
      </c>
      <c r="AB6" s="15">
        <v>1</v>
      </c>
      <c r="AC6" s="13">
        <v>1</v>
      </c>
      <c r="AD6" s="155">
        <v>1</v>
      </c>
      <c r="AE6" s="156">
        <v>1</v>
      </c>
      <c r="AF6" s="156">
        <v>1</v>
      </c>
      <c r="AG6" s="156">
        <v>1</v>
      </c>
      <c r="AH6" s="156">
        <v>1</v>
      </c>
      <c r="AI6" s="156">
        <v>1</v>
      </c>
      <c r="AJ6" s="156">
        <v>1</v>
      </c>
      <c r="AK6" s="80">
        <v>1</v>
      </c>
      <c r="AL6" s="82">
        <v>45091</v>
      </c>
      <c r="AM6" s="83">
        <v>0.78527777777777785</v>
      </c>
      <c r="AN6" s="84">
        <v>45091</v>
      </c>
      <c r="AO6" s="85">
        <v>0.90642361111111114</v>
      </c>
      <c r="AP6" s="157">
        <f>AO6-AM6</f>
        <v>0.12114583333333329</v>
      </c>
      <c r="AQ6" s="87"/>
      <c r="AR6" s="88">
        <f>SUM(B6:AK6)-AQ6</f>
        <v>36</v>
      </c>
      <c r="AS6" s="232">
        <v>1</v>
      </c>
    </row>
    <row r="7" spans="1:45" ht="21.95" customHeight="1">
      <c r="A7" s="63" t="s">
        <v>23</v>
      </c>
      <c r="B7" s="9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5">
        <v>1</v>
      </c>
      <c r="AC7" s="8">
        <v>1</v>
      </c>
      <c r="AD7" s="158">
        <v>1</v>
      </c>
      <c r="AE7" s="67">
        <v>1</v>
      </c>
      <c r="AF7" s="67">
        <v>1</v>
      </c>
      <c r="AG7" s="67">
        <v>1</v>
      </c>
      <c r="AH7" s="67">
        <v>1</v>
      </c>
      <c r="AI7" s="67">
        <v>1</v>
      </c>
      <c r="AJ7" s="67">
        <v>1</v>
      </c>
      <c r="AK7" s="68">
        <v>1</v>
      </c>
      <c r="AL7" s="90">
        <v>45100</v>
      </c>
      <c r="AM7" s="91">
        <v>0.22915509259259259</v>
      </c>
      <c r="AN7" s="92">
        <v>45100</v>
      </c>
      <c r="AO7" s="93">
        <v>0.36832175925925931</v>
      </c>
      <c r="AP7" s="86">
        <f>AO7-AM7</f>
        <v>0.13916666666666672</v>
      </c>
      <c r="AQ7" s="94"/>
      <c r="AR7" s="61">
        <f>SUM(B7:AK7)-AQ7</f>
        <v>36</v>
      </c>
      <c r="AS7" s="95">
        <v>2</v>
      </c>
    </row>
    <row r="8" spans="1:45" ht="21.95" customHeight="1">
      <c r="A8" s="63" t="s">
        <v>17</v>
      </c>
      <c r="B8" s="9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8">
        <v>1</v>
      </c>
      <c r="AD8" s="158">
        <v>1</v>
      </c>
      <c r="AE8" s="67">
        <v>1</v>
      </c>
      <c r="AF8" s="67">
        <v>1</v>
      </c>
      <c r="AG8" s="67">
        <v>1</v>
      </c>
      <c r="AH8" s="67">
        <v>1</v>
      </c>
      <c r="AI8" s="67">
        <v>1</v>
      </c>
      <c r="AJ8" s="67">
        <v>1</v>
      </c>
      <c r="AK8" s="68">
        <v>1</v>
      </c>
      <c r="AL8" s="90">
        <v>45087</v>
      </c>
      <c r="AM8" s="91">
        <v>0.61537037037037035</v>
      </c>
      <c r="AN8" s="92">
        <v>45087</v>
      </c>
      <c r="AO8" s="93">
        <v>0.76971064814814805</v>
      </c>
      <c r="AP8" s="86">
        <f>AO8-AM8</f>
        <v>0.1543402777777777</v>
      </c>
      <c r="AQ8" s="94"/>
      <c r="AR8" s="61">
        <f>SUM(B8:AK8)-AQ8</f>
        <v>36</v>
      </c>
      <c r="AS8" s="96">
        <v>3</v>
      </c>
    </row>
    <row r="9" spans="1:45" ht="21.95" customHeight="1">
      <c r="A9" s="63" t="s">
        <v>49</v>
      </c>
      <c r="B9" s="97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100"/>
      <c r="AD9" s="159"/>
      <c r="AE9" s="160"/>
      <c r="AF9" s="160"/>
      <c r="AG9" s="160"/>
      <c r="AH9" s="160"/>
      <c r="AI9" s="160"/>
      <c r="AJ9" s="160"/>
      <c r="AK9" s="161"/>
      <c r="AL9" s="233"/>
      <c r="AM9" s="109"/>
      <c r="AN9" s="234"/>
      <c r="AO9" s="235"/>
      <c r="AP9" s="111"/>
      <c r="AQ9" s="107"/>
      <c r="AR9" s="108"/>
      <c r="AS9" s="236"/>
    </row>
    <row r="10" spans="1:45" ht="21.95" customHeight="1">
      <c r="A10" s="63" t="s">
        <v>54</v>
      </c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100"/>
      <c r="AD10" s="159"/>
      <c r="AE10" s="160"/>
      <c r="AF10" s="160"/>
      <c r="AG10" s="160"/>
      <c r="AH10" s="160"/>
      <c r="AI10" s="160"/>
      <c r="AJ10" s="160"/>
      <c r="AK10" s="161"/>
      <c r="AL10" s="233"/>
      <c r="AM10" s="109"/>
      <c r="AN10" s="234"/>
      <c r="AO10" s="235"/>
      <c r="AP10" s="111"/>
      <c r="AQ10" s="107"/>
      <c r="AR10" s="108"/>
      <c r="AS10" s="236"/>
    </row>
    <row r="11" spans="1:45" ht="21.95" customHeight="1">
      <c r="A11" s="63" t="s">
        <v>21</v>
      </c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100"/>
      <c r="AD11" s="159"/>
      <c r="AE11" s="160"/>
      <c r="AF11" s="160"/>
      <c r="AG11" s="160"/>
      <c r="AH11" s="160"/>
      <c r="AI11" s="160"/>
      <c r="AJ11" s="160"/>
      <c r="AK11" s="161"/>
      <c r="AL11" s="233"/>
      <c r="AM11" s="109"/>
      <c r="AN11" s="234"/>
      <c r="AO11" s="235"/>
      <c r="AP11" s="111"/>
      <c r="AQ11" s="107"/>
      <c r="AR11" s="108"/>
      <c r="AS11" s="236"/>
    </row>
    <row r="12" spans="1:45" ht="21.95" customHeight="1">
      <c r="A12" s="63" t="s">
        <v>58</v>
      </c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100"/>
      <c r="AD12" s="159"/>
      <c r="AE12" s="160"/>
      <c r="AF12" s="160"/>
      <c r="AG12" s="160"/>
      <c r="AH12" s="160"/>
      <c r="AI12" s="160"/>
      <c r="AJ12" s="160"/>
      <c r="AK12" s="161"/>
      <c r="AL12" s="102"/>
      <c r="AM12" s="103"/>
      <c r="AN12" s="104"/>
      <c r="AO12" s="105"/>
      <c r="AP12" s="112"/>
      <c r="AQ12" s="107"/>
      <c r="AR12" s="108"/>
      <c r="AS12" s="236"/>
    </row>
    <row r="13" spans="1:45" ht="21.95" customHeight="1">
      <c r="A13" s="63" t="s">
        <v>42</v>
      </c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100"/>
      <c r="AD13" s="159"/>
      <c r="AE13" s="160"/>
      <c r="AF13" s="160"/>
      <c r="AG13" s="160"/>
      <c r="AH13" s="160"/>
      <c r="AI13" s="160"/>
      <c r="AJ13" s="160"/>
      <c r="AK13" s="161"/>
      <c r="AL13" s="102"/>
      <c r="AM13" s="103"/>
      <c r="AN13" s="104"/>
      <c r="AO13" s="105"/>
      <c r="AP13" s="112"/>
      <c r="AQ13" s="107"/>
      <c r="AR13" s="108"/>
      <c r="AS13" s="236"/>
    </row>
    <row r="14" spans="1:45" ht="21.95" customHeight="1">
      <c r="A14" s="63" t="s">
        <v>9</v>
      </c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100"/>
      <c r="AD14" s="159"/>
      <c r="AE14" s="160"/>
      <c r="AF14" s="160"/>
      <c r="AG14" s="160"/>
      <c r="AH14" s="160"/>
      <c r="AI14" s="160"/>
      <c r="AJ14" s="160"/>
      <c r="AK14" s="161"/>
      <c r="AL14" s="102"/>
      <c r="AM14" s="103"/>
      <c r="AN14" s="104"/>
      <c r="AO14" s="105"/>
      <c r="AP14" s="112"/>
      <c r="AQ14" s="107"/>
      <c r="AR14" s="108"/>
      <c r="AS14" s="236"/>
    </row>
    <row r="15" spans="1:45" ht="21.95" customHeight="1">
      <c r="A15" s="63" t="s">
        <v>52</v>
      </c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100"/>
      <c r="AD15" s="159"/>
      <c r="AE15" s="160"/>
      <c r="AF15" s="160"/>
      <c r="AG15" s="160"/>
      <c r="AH15" s="160"/>
      <c r="AI15" s="160"/>
      <c r="AJ15" s="160"/>
      <c r="AK15" s="161"/>
      <c r="AL15" s="102"/>
      <c r="AM15" s="103"/>
      <c r="AN15" s="113"/>
      <c r="AO15" s="105"/>
      <c r="AP15" s="112"/>
      <c r="AQ15" s="107"/>
      <c r="AR15" s="108"/>
      <c r="AS15" s="236"/>
    </row>
    <row r="16" spans="1:45" ht="21.95" customHeight="1">
      <c r="A16" s="63" t="s">
        <v>53</v>
      </c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100"/>
      <c r="AD16" s="159"/>
      <c r="AE16" s="160"/>
      <c r="AF16" s="160"/>
      <c r="AG16" s="160"/>
      <c r="AH16" s="160"/>
      <c r="AI16" s="160"/>
      <c r="AJ16" s="160"/>
      <c r="AK16" s="161"/>
      <c r="AL16" s="102"/>
      <c r="AM16" s="103"/>
      <c r="AN16" s="104"/>
      <c r="AO16" s="105"/>
      <c r="AP16" s="112"/>
      <c r="AQ16" s="107"/>
      <c r="AR16" s="108"/>
      <c r="AS16" s="237"/>
    </row>
    <row r="17" spans="1:45" ht="21.95" customHeight="1">
      <c r="A17" s="63" t="s">
        <v>38</v>
      </c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100"/>
      <c r="AD17" s="159"/>
      <c r="AE17" s="160"/>
      <c r="AF17" s="160"/>
      <c r="AG17" s="160"/>
      <c r="AH17" s="160"/>
      <c r="AI17" s="160"/>
      <c r="AJ17" s="160"/>
      <c r="AK17" s="161"/>
      <c r="AL17" s="233"/>
      <c r="AM17" s="109"/>
      <c r="AN17" s="234"/>
      <c r="AO17" s="235"/>
      <c r="AP17" s="111"/>
      <c r="AQ17" s="107"/>
      <c r="AR17" s="108"/>
      <c r="AS17" s="236"/>
    </row>
    <row r="18" spans="1:45" ht="21.95" customHeight="1">
      <c r="A18" s="63" t="s">
        <v>46</v>
      </c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100"/>
      <c r="AD18" s="159"/>
      <c r="AE18" s="160"/>
      <c r="AF18" s="160"/>
      <c r="AG18" s="160"/>
      <c r="AH18" s="160"/>
      <c r="AI18" s="160"/>
      <c r="AJ18" s="160"/>
      <c r="AK18" s="161"/>
      <c r="AL18" s="233"/>
      <c r="AM18" s="109"/>
      <c r="AN18" s="234"/>
      <c r="AO18" s="235"/>
      <c r="AP18" s="111"/>
      <c r="AQ18" s="107"/>
      <c r="AR18" s="108"/>
      <c r="AS18" s="236"/>
    </row>
    <row r="19" spans="1:45" ht="21.95" customHeight="1">
      <c r="A19" s="63" t="s">
        <v>24</v>
      </c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100"/>
      <c r="AD19" s="159"/>
      <c r="AE19" s="160"/>
      <c r="AF19" s="160"/>
      <c r="AG19" s="160"/>
      <c r="AH19" s="160"/>
      <c r="AI19" s="160"/>
      <c r="AJ19" s="160"/>
      <c r="AK19" s="161"/>
      <c r="AL19" s="233"/>
      <c r="AM19" s="109"/>
      <c r="AN19" s="234"/>
      <c r="AO19" s="235"/>
      <c r="AP19" s="111"/>
      <c r="AQ19" s="107"/>
      <c r="AR19" s="108"/>
      <c r="AS19" s="236"/>
    </row>
    <row r="20" spans="1:45" ht="21.95" customHeight="1">
      <c r="A20" s="63" t="s">
        <v>28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100"/>
      <c r="AD20" s="159"/>
      <c r="AE20" s="160"/>
      <c r="AF20" s="160"/>
      <c r="AG20" s="160"/>
      <c r="AH20" s="160"/>
      <c r="AI20" s="160"/>
      <c r="AJ20" s="160"/>
      <c r="AK20" s="161"/>
      <c r="AL20" s="233"/>
      <c r="AM20" s="109"/>
      <c r="AN20" s="234"/>
      <c r="AO20" s="235"/>
      <c r="AP20" s="111"/>
      <c r="AQ20" s="107"/>
      <c r="AR20" s="108"/>
      <c r="AS20" s="236"/>
    </row>
    <row r="21" spans="1:45" ht="21.95" customHeight="1">
      <c r="A21" s="63" t="s">
        <v>50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100"/>
      <c r="AD21" s="159"/>
      <c r="AE21" s="160"/>
      <c r="AF21" s="160"/>
      <c r="AG21" s="160"/>
      <c r="AH21" s="160"/>
      <c r="AI21" s="160"/>
      <c r="AJ21" s="160"/>
      <c r="AK21" s="161"/>
      <c r="AL21" s="233"/>
      <c r="AM21" s="109"/>
      <c r="AN21" s="234"/>
      <c r="AO21" s="235"/>
      <c r="AP21" s="111"/>
      <c r="AQ21" s="107"/>
      <c r="AR21" s="108"/>
      <c r="AS21" s="236"/>
    </row>
    <row r="22" spans="1:45" ht="21.95" customHeight="1">
      <c r="A22" s="63" t="s">
        <v>37</v>
      </c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100"/>
      <c r="AD22" s="159"/>
      <c r="AE22" s="160"/>
      <c r="AF22" s="160"/>
      <c r="AG22" s="160"/>
      <c r="AH22" s="160"/>
      <c r="AI22" s="160"/>
      <c r="AJ22" s="160"/>
      <c r="AK22" s="161"/>
      <c r="AL22" s="233"/>
      <c r="AM22" s="109"/>
      <c r="AN22" s="234"/>
      <c r="AO22" s="235"/>
      <c r="AP22" s="111"/>
      <c r="AQ22" s="107"/>
      <c r="AR22" s="108"/>
      <c r="AS22" s="236"/>
    </row>
    <row r="23" spans="1:45" ht="21.95" customHeight="1">
      <c r="A23" s="63" t="s">
        <v>22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100"/>
      <c r="AD23" s="159"/>
      <c r="AE23" s="160"/>
      <c r="AF23" s="160"/>
      <c r="AG23" s="160"/>
      <c r="AH23" s="160"/>
      <c r="AI23" s="160"/>
      <c r="AJ23" s="160"/>
      <c r="AK23" s="161"/>
      <c r="AL23" s="233"/>
      <c r="AM23" s="109"/>
      <c r="AN23" s="234"/>
      <c r="AO23" s="235"/>
      <c r="AP23" s="111"/>
      <c r="AQ23" s="107"/>
      <c r="AR23" s="108"/>
      <c r="AS23" s="236"/>
    </row>
    <row r="24" spans="1:45" ht="21.95" customHeight="1">
      <c r="A24" s="63" t="s">
        <v>48</v>
      </c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100"/>
      <c r="AD24" s="159"/>
      <c r="AE24" s="160"/>
      <c r="AF24" s="160"/>
      <c r="AG24" s="160"/>
      <c r="AH24" s="160"/>
      <c r="AI24" s="160"/>
      <c r="AJ24" s="160"/>
      <c r="AK24" s="161"/>
      <c r="AL24" s="233"/>
      <c r="AM24" s="109"/>
      <c r="AN24" s="234"/>
      <c r="AO24" s="235"/>
      <c r="AP24" s="111"/>
      <c r="AQ24" s="107"/>
      <c r="AR24" s="108"/>
      <c r="AS24" s="236"/>
    </row>
    <row r="25" spans="1:45" ht="21.95" customHeight="1">
      <c r="A25" s="63" t="s">
        <v>56</v>
      </c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100"/>
      <c r="AD25" s="159"/>
      <c r="AE25" s="160"/>
      <c r="AF25" s="160"/>
      <c r="AG25" s="160"/>
      <c r="AH25" s="160"/>
      <c r="AI25" s="160"/>
      <c r="AJ25" s="160"/>
      <c r="AK25" s="161"/>
      <c r="AL25" s="233"/>
      <c r="AM25" s="109"/>
      <c r="AN25" s="234"/>
      <c r="AO25" s="235"/>
      <c r="AP25" s="111"/>
      <c r="AQ25" s="107"/>
      <c r="AR25" s="108"/>
      <c r="AS25" s="236"/>
    </row>
    <row r="26" spans="1:45" ht="21.95" customHeight="1">
      <c r="A26" s="63" t="s">
        <v>36</v>
      </c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100"/>
      <c r="AD26" s="159"/>
      <c r="AE26" s="160"/>
      <c r="AF26" s="160"/>
      <c r="AG26" s="160"/>
      <c r="AH26" s="160"/>
      <c r="AI26" s="160"/>
      <c r="AJ26" s="160"/>
      <c r="AK26" s="161"/>
      <c r="AL26" s="233"/>
      <c r="AM26" s="109"/>
      <c r="AN26" s="234"/>
      <c r="AO26" s="235"/>
      <c r="AP26" s="111"/>
      <c r="AQ26" s="107"/>
      <c r="AR26" s="108"/>
      <c r="AS26" s="236"/>
    </row>
    <row r="27" spans="1:45" ht="21.95" customHeight="1">
      <c r="A27" s="63" t="s">
        <v>35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100"/>
      <c r="AD27" s="159"/>
      <c r="AE27" s="160"/>
      <c r="AF27" s="160"/>
      <c r="AG27" s="160"/>
      <c r="AH27" s="160"/>
      <c r="AI27" s="160"/>
      <c r="AJ27" s="160"/>
      <c r="AK27" s="161"/>
      <c r="AL27" s="233"/>
      <c r="AM27" s="109"/>
      <c r="AN27" s="234"/>
      <c r="AO27" s="235"/>
      <c r="AP27" s="111"/>
      <c r="AQ27" s="107"/>
      <c r="AR27" s="108"/>
      <c r="AS27" s="236"/>
    </row>
    <row r="28" spans="1:45" ht="21.95" customHeight="1">
      <c r="A28" s="63" t="s">
        <v>47</v>
      </c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100"/>
      <c r="AD28" s="159"/>
      <c r="AE28" s="160"/>
      <c r="AF28" s="160"/>
      <c r="AG28" s="160"/>
      <c r="AH28" s="160"/>
      <c r="AI28" s="160"/>
      <c r="AJ28" s="160"/>
      <c r="AK28" s="161"/>
      <c r="AL28" s="233"/>
      <c r="AM28" s="109"/>
      <c r="AN28" s="234"/>
      <c r="AO28" s="235"/>
      <c r="AP28" s="111"/>
      <c r="AQ28" s="107"/>
      <c r="AR28" s="108"/>
      <c r="AS28" s="236"/>
    </row>
    <row r="29" spans="1:45" ht="21.95" customHeight="1">
      <c r="A29" s="63" t="s">
        <v>10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100"/>
      <c r="AD29" s="159"/>
      <c r="AE29" s="160"/>
      <c r="AF29" s="160"/>
      <c r="AG29" s="160"/>
      <c r="AH29" s="160"/>
      <c r="AI29" s="160"/>
      <c r="AJ29" s="160"/>
      <c r="AK29" s="161"/>
      <c r="AL29" s="233"/>
      <c r="AM29" s="109"/>
      <c r="AN29" s="234"/>
      <c r="AO29" s="235"/>
      <c r="AP29" s="111"/>
      <c r="AQ29" s="107"/>
      <c r="AR29" s="108"/>
      <c r="AS29" s="236"/>
    </row>
    <row r="30" spans="1:45" ht="21.95" customHeight="1">
      <c r="A30" s="63" t="s">
        <v>25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100"/>
      <c r="AD30" s="159"/>
      <c r="AE30" s="160"/>
      <c r="AF30" s="160"/>
      <c r="AG30" s="160"/>
      <c r="AH30" s="160"/>
      <c r="AI30" s="160"/>
      <c r="AJ30" s="160"/>
      <c r="AK30" s="161"/>
      <c r="AL30" s="233"/>
      <c r="AM30" s="109"/>
      <c r="AN30" s="234"/>
      <c r="AO30" s="235"/>
      <c r="AP30" s="111"/>
      <c r="AQ30" s="107"/>
      <c r="AR30" s="108"/>
      <c r="AS30" s="236"/>
    </row>
    <row r="31" spans="1:45" ht="21.95" customHeight="1">
      <c r="A31" s="63" t="s">
        <v>45</v>
      </c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100"/>
      <c r="AD31" s="159"/>
      <c r="AE31" s="160"/>
      <c r="AF31" s="160"/>
      <c r="AG31" s="160"/>
      <c r="AH31" s="160"/>
      <c r="AI31" s="160"/>
      <c r="AJ31" s="160"/>
      <c r="AK31" s="161"/>
      <c r="AL31" s="233"/>
      <c r="AM31" s="109"/>
      <c r="AN31" s="234"/>
      <c r="AO31" s="235"/>
      <c r="AP31" s="111"/>
      <c r="AQ31" s="107"/>
      <c r="AR31" s="108"/>
      <c r="AS31" s="236"/>
    </row>
    <row r="32" spans="1:45" ht="21.95" customHeight="1">
      <c r="A32" s="63" t="s">
        <v>26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100"/>
      <c r="AD32" s="159"/>
      <c r="AE32" s="160"/>
      <c r="AF32" s="160"/>
      <c r="AG32" s="160"/>
      <c r="AH32" s="160"/>
      <c r="AI32" s="160"/>
      <c r="AJ32" s="160"/>
      <c r="AK32" s="161"/>
      <c r="AL32" s="233"/>
      <c r="AM32" s="109"/>
      <c r="AN32" s="234"/>
      <c r="AO32" s="235"/>
      <c r="AP32" s="111"/>
      <c r="AQ32" s="107"/>
      <c r="AR32" s="108"/>
      <c r="AS32" s="236"/>
    </row>
    <row r="33" spans="1:45" ht="21.95" customHeight="1">
      <c r="A33" s="63" t="s">
        <v>7</v>
      </c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100"/>
      <c r="AD33" s="159"/>
      <c r="AE33" s="160"/>
      <c r="AF33" s="160"/>
      <c r="AG33" s="160"/>
      <c r="AH33" s="160"/>
      <c r="AI33" s="160"/>
      <c r="AJ33" s="160"/>
      <c r="AK33" s="161"/>
      <c r="AL33" s="233"/>
      <c r="AM33" s="109"/>
      <c r="AN33" s="234"/>
      <c r="AO33" s="235"/>
      <c r="AP33" s="111"/>
      <c r="AQ33" s="107"/>
      <c r="AR33" s="108"/>
      <c r="AS33" s="236"/>
    </row>
    <row r="34" spans="1:45" ht="21.95" customHeight="1">
      <c r="A34" s="63" t="s">
        <v>51</v>
      </c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100"/>
      <c r="AD34" s="159"/>
      <c r="AE34" s="160"/>
      <c r="AF34" s="160"/>
      <c r="AG34" s="160"/>
      <c r="AH34" s="160"/>
      <c r="AI34" s="160"/>
      <c r="AJ34" s="160"/>
      <c r="AK34" s="161"/>
      <c r="AL34" s="233"/>
      <c r="AM34" s="109"/>
      <c r="AN34" s="234"/>
      <c r="AO34" s="235"/>
      <c r="AP34" s="111"/>
      <c r="AQ34" s="107"/>
      <c r="AR34" s="108"/>
      <c r="AS34" s="236"/>
    </row>
    <row r="35" spans="1:45" ht="21.95" customHeight="1">
      <c r="A35" s="63" t="s">
        <v>19</v>
      </c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100"/>
      <c r="AD35" s="159"/>
      <c r="AE35" s="160"/>
      <c r="AF35" s="160"/>
      <c r="AG35" s="160"/>
      <c r="AH35" s="160"/>
      <c r="AI35" s="160"/>
      <c r="AJ35" s="160"/>
      <c r="AK35" s="161"/>
      <c r="AL35" s="233"/>
      <c r="AM35" s="109"/>
      <c r="AN35" s="234"/>
      <c r="AO35" s="235"/>
      <c r="AP35" s="111"/>
      <c r="AQ35" s="107"/>
      <c r="AR35" s="108"/>
      <c r="AS35" s="236"/>
    </row>
    <row r="36" spans="1:45" ht="21.95" customHeight="1">
      <c r="A36" s="63" t="s">
        <v>57</v>
      </c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100"/>
      <c r="AD36" s="159"/>
      <c r="AE36" s="160"/>
      <c r="AF36" s="160"/>
      <c r="AG36" s="160"/>
      <c r="AH36" s="160"/>
      <c r="AI36" s="160"/>
      <c r="AJ36" s="160"/>
      <c r="AK36" s="161"/>
      <c r="AL36" s="233"/>
      <c r="AM36" s="109"/>
      <c r="AN36" s="234"/>
      <c r="AO36" s="235"/>
      <c r="AP36" s="111"/>
      <c r="AQ36" s="107"/>
      <c r="AR36" s="108"/>
      <c r="AS36" s="236"/>
    </row>
    <row r="37" spans="1:45" ht="21.95" customHeight="1">
      <c r="A37" s="63" t="s">
        <v>55</v>
      </c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100"/>
      <c r="AD37" s="159"/>
      <c r="AE37" s="160"/>
      <c r="AF37" s="160"/>
      <c r="AG37" s="160"/>
      <c r="AH37" s="160"/>
      <c r="AI37" s="160"/>
      <c r="AJ37" s="160"/>
      <c r="AK37" s="161"/>
      <c r="AL37" s="233"/>
      <c r="AM37" s="109"/>
      <c r="AN37" s="234"/>
      <c r="AO37" s="235"/>
      <c r="AP37" s="111"/>
      <c r="AQ37" s="107"/>
      <c r="AR37" s="108"/>
      <c r="AS37" s="236"/>
    </row>
    <row r="38" spans="1:45" ht="21.95" customHeight="1">
      <c r="A38" s="63" t="s">
        <v>41</v>
      </c>
      <c r="B38" s="97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100"/>
      <c r="AD38" s="159"/>
      <c r="AE38" s="160"/>
      <c r="AF38" s="160"/>
      <c r="AG38" s="160"/>
      <c r="AH38" s="160"/>
      <c r="AI38" s="160"/>
      <c r="AJ38" s="160"/>
      <c r="AK38" s="161"/>
      <c r="AL38" s="233"/>
      <c r="AM38" s="109"/>
      <c r="AN38" s="234"/>
      <c r="AO38" s="235"/>
      <c r="AP38" s="111"/>
      <c r="AQ38" s="107"/>
      <c r="AR38" s="108"/>
      <c r="AS38" s="236"/>
    </row>
    <row r="39" spans="1:45" ht="21.95" customHeight="1">
      <c r="A39" s="63" t="s">
        <v>8</v>
      </c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100"/>
      <c r="AD39" s="159"/>
      <c r="AE39" s="160"/>
      <c r="AF39" s="160"/>
      <c r="AG39" s="160"/>
      <c r="AH39" s="160"/>
      <c r="AI39" s="160"/>
      <c r="AJ39" s="160"/>
      <c r="AK39" s="161"/>
      <c r="AL39" s="233"/>
      <c r="AM39" s="109"/>
      <c r="AN39" s="234"/>
      <c r="AO39" s="235"/>
      <c r="AP39" s="111"/>
      <c r="AQ39" s="107"/>
      <c r="AR39" s="108"/>
      <c r="AS39" s="236"/>
    </row>
    <row r="40" spans="1:45" ht="21.95" customHeight="1">
      <c r="A40" s="63" t="s">
        <v>18</v>
      </c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100"/>
      <c r="AD40" s="159"/>
      <c r="AE40" s="160"/>
      <c r="AF40" s="160"/>
      <c r="AG40" s="160"/>
      <c r="AH40" s="160"/>
      <c r="AI40" s="160"/>
      <c r="AJ40" s="160"/>
      <c r="AK40" s="161"/>
      <c r="AL40" s="233"/>
      <c r="AM40" s="109"/>
      <c r="AN40" s="234"/>
      <c r="AO40" s="235"/>
      <c r="AP40" s="111"/>
      <c r="AQ40" s="107"/>
      <c r="AR40" s="108"/>
      <c r="AS40" s="236"/>
    </row>
    <row r="41" spans="1:45" ht="21.95" customHeight="1">
      <c r="A41" s="63" t="s">
        <v>29</v>
      </c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100"/>
      <c r="AD41" s="159"/>
      <c r="AE41" s="160"/>
      <c r="AF41" s="160"/>
      <c r="AG41" s="160"/>
      <c r="AH41" s="160"/>
      <c r="AI41" s="160"/>
      <c r="AJ41" s="160"/>
      <c r="AK41" s="161"/>
      <c r="AL41" s="233"/>
      <c r="AM41" s="109"/>
      <c r="AN41" s="234"/>
      <c r="AO41" s="235"/>
      <c r="AP41" s="111"/>
      <c r="AQ41" s="107"/>
      <c r="AR41" s="108"/>
      <c r="AS41" s="236"/>
    </row>
    <row r="42" spans="1:45" ht="21.95" customHeight="1">
      <c r="A42" s="63" t="s">
        <v>27</v>
      </c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100"/>
      <c r="AD42" s="159"/>
      <c r="AE42" s="160"/>
      <c r="AF42" s="160"/>
      <c r="AG42" s="160"/>
      <c r="AH42" s="160"/>
      <c r="AI42" s="160"/>
      <c r="AJ42" s="160"/>
      <c r="AK42" s="161"/>
      <c r="AL42" s="233"/>
      <c r="AM42" s="109"/>
      <c r="AN42" s="234"/>
      <c r="AO42" s="235"/>
      <c r="AP42" s="111"/>
      <c r="AQ42" s="107"/>
      <c r="AR42" s="108"/>
      <c r="AS42" s="238"/>
    </row>
    <row r="43" spans="1:45" ht="18">
      <c r="A43" s="63" t="s">
        <v>33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100"/>
      <c r="AD43" s="159"/>
      <c r="AE43" s="160"/>
      <c r="AF43" s="160"/>
      <c r="AG43" s="160"/>
      <c r="AH43" s="160"/>
      <c r="AI43" s="160"/>
      <c r="AJ43" s="160"/>
      <c r="AK43" s="161"/>
      <c r="AL43" s="233"/>
      <c r="AM43" s="109"/>
      <c r="AN43" s="234"/>
      <c r="AO43" s="235"/>
      <c r="AP43" s="111"/>
      <c r="AQ43" s="107"/>
      <c r="AR43" s="108"/>
      <c r="AS43" s="238"/>
    </row>
    <row r="44" spans="1:45" ht="18">
      <c r="A44" s="63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100"/>
      <c r="AD44" s="159"/>
      <c r="AE44" s="160"/>
      <c r="AF44" s="160"/>
      <c r="AG44" s="160"/>
      <c r="AH44" s="160"/>
      <c r="AI44" s="160"/>
      <c r="AJ44" s="160"/>
      <c r="AK44" s="161"/>
      <c r="AL44" s="233"/>
      <c r="AM44" s="109"/>
      <c r="AN44" s="234"/>
      <c r="AO44" s="235"/>
      <c r="AP44" s="111"/>
      <c r="AQ44" s="107"/>
      <c r="AR44" s="108"/>
      <c r="AS44" s="236"/>
    </row>
    <row r="45" spans="1:45" ht="18">
      <c r="A45" s="63" t="s">
        <v>34</v>
      </c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1"/>
      <c r="AD45" s="159"/>
      <c r="AE45" s="160"/>
      <c r="AF45" s="160"/>
      <c r="AG45" s="160"/>
      <c r="AH45" s="160"/>
      <c r="AI45" s="160"/>
      <c r="AJ45" s="160"/>
      <c r="AK45" s="161"/>
      <c r="AL45" s="233"/>
      <c r="AM45" s="109"/>
      <c r="AN45" s="234"/>
      <c r="AO45" s="235"/>
      <c r="AP45" s="111"/>
      <c r="AQ45" s="247"/>
      <c r="AR45" s="108"/>
      <c r="AS45" s="238"/>
    </row>
    <row r="46" spans="1:45" ht="18">
      <c r="A46" s="63" t="s">
        <v>43</v>
      </c>
      <c r="B46" s="251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66"/>
      <c r="AD46" s="274"/>
      <c r="AE46" s="272"/>
      <c r="AF46" s="272"/>
      <c r="AG46" s="272"/>
      <c r="AH46" s="272"/>
      <c r="AI46" s="272"/>
      <c r="AJ46" s="272"/>
      <c r="AK46" s="254"/>
      <c r="AL46" s="268"/>
      <c r="AM46" s="240"/>
      <c r="AN46" s="269"/>
      <c r="AO46" s="270"/>
      <c r="AP46" s="276"/>
      <c r="AQ46" s="258"/>
      <c r="AR46" s="259"/>
      <c r="AS46" s="238"/>
    </row>
    <row r="47" spans="1:45" ht="18.75" thickBot="1">
      <c r="A47" s="63" t="s">
        <v>44</v>
      </c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8"/>
      <c r="AD47" s="115"/>
      <c r="AE47" s="116"/>
      <c r="AF47" s="116"/>
      <c r="AG47" s="116"/>
      <c r="AH47" s="116"/>
      <c r="AI47" s="116"/>
      <c r="AJ47" s="116"/>
      <c r="AK47" s="118"/>
      <c r="AL47" s="263"/>
      <c r="AM47" s="169"/>
      <c r="AN47" s="264"/>
      <c r="AO47" s="265"/>
      <c r="AP47" s="194"/>
      <c r="AQ47" s="124"/>
      <c r="AR47" s="125"/>
      <c r="AS47" s="245"/>
    </row>
    <row r="77" spans="1:1" ht="21.95" customHeight="1">
      <c r="A77" s="48" t="s">
        <v>17</v>
      </c>
    </row>
    <row r="78" spans="1:1" ht="21.95" customHeight="1">
      <c r="A78" s="48" t="s">
        <v>44</v>
      </c>
    </row>
  </sheetData>
  <mergeCells count="10">
    <mergeCell ref="AS3:AS5"/>
    <mergeCell ref="AL4:AM4"/>
    <mergeCell ref="AN4:AO4"/>
    <mergeCell ref="AP4:AP5"/>
    <mergeCell ref="A3:A4"/>
    <mergeCell ref="B3:AC4"/>
    <mergeCell ref="AD3:AK4"/>
    <mergeCell ref="AL3:AP3"/>
    <mergeCell ref="AQ3:AQ5"/>
    <mergeCell ref="AR3:AR5"/>
  </mergeCells>
  <conditionalFormatting sqref="X110 Z110 AL6:AL60">
    <cfRule type="containsText" dxfId="49" priority="6" operator="containsText" text="неверно">
      <formula>NOT(ISERROR(SEARCH("неверно",X6)))</formula>
    </cfRule>
  </conditionalFormatting>
  <conditionalFormatting sqref="AN51 AN48:AN49 AN41">
    <cfRule type="containsText" dxfId="48" priority="5" operator="containsText" text="неверно">
      <formula>NOT(ISERROR(SEARCH("неверно",AN41)))</formula>
    </cfRule>
  </conditionalFormatting>
  <conditionalFormatting sqref="AN47 AN43">
    <cfRule type="containsText" dxfId="47" priority="4" operator="containsText" text="неверно">
      <formula>NOT(ISERROR(SEARCH("неверно",AN43)))</formula>
    </cfRule>
  </conditionalFormatting>
  <conditionalFormatting sqref="AL46">
    <cfRule type="containsText" dxfId="46" priority="3" operator="containsText" text="неверно">
      <formula>NOT(ISERROR(SEARCH("неверно",AL46)))</formula>
    </cfRule>
  </conditionalFormatting>
  <conditionalFormatting sqref="AL26">
    <cfRule type="containsText" dxfId="45" priority="2" operator="containsText" text="неверно">
      <formula>NOT(ISERROR(SEARCH("неверно",AL26)))</formula>
    </cfRule>
  </conditionalFormatting>
  <conditionalFormatting sqref="AN38 AL38">
    <cfRule type="containsText" dxfId="44" priority="1" operator="containsText" text="неверно">
      <formula>NOT(ISERROR(SEARCH("неверно",AL38)))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J7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/>
  <cols>
    <col min="1" max="1" width="37.7109375" style="1" customWidth="1"/>
    <col min="2" max="28" width="4.140625" customWidth="1"/>
    <col min="29" max="29" width="14" customWidth="1"/>
    <col min="30" max="30" width="11.140625" customWidth="1"/>
    <col min="31" max="31" width="13.7109375" customWidth="1"/>
    <col min="32" max="32" width="12.28515625" customWidth="1"/>
    <col min="33" max="33" width="13.5703125" customWidth="1"/>
    <col min="34" max="34" width="10.42578125" customWidth="1"/>
    <col min="35" max="35" width="12.140625" customWidth="1"/>
    <col min="36" max="36" width="10.5703125" customWidth="1"/>
  </cols>
  <sheetData>
    <row r="2" spans="1:36" s="2" customFormat="1" ht="16.5" customHeight="1" thickBot="1">
      <c r="A2" s="3"/>
    </row>
    <row r="3" spans="1:36" ht="27" customHeight="1">
      <c r="A3" s="397"/>
      <c r="B3" s="451" t="s">
        <v>59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5" t="s">
        <v>60</v>
      </c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7"/>
      <c r="AC3" s="461" t="s">
        <v>61</v>
      </c>
      <c r="AD3" s="462"/>
      <c r="AE3" s="462"/>
      <c r="AF3" s="462"/>
      <c r="AG3" s="463"/>
      <c r="AH3" s="464" t="s">
        <v>3</v>
      </c>
      <c r="AI3" s="467" t="s">
        <v>62</v>
      </c>
      <c r="AJ3" s="399" t="s">
        <v>4</v>
      </c>
    </row>
    <row r="4" spans="1:36" ht="23.25" customHeight="1" thickBot="1">
      <c r="A4" s="398"/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8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60"/>
      <c r="AC4" s="447" t="s">
        <v>0</v>
      </c>
      <c r="AD4" s="448"/>
      <c r="AE4" s="448" t="s">
        <v>1</v>
      </c>
      <c r="AF4" s="448"/>
      <c r="AG4" s="449" t="s">
        <v>2</v>
      </c>
      <c r="AH4" s="465"/>
      <c r="AI4" s="468"/>
      <c r="AJ4" s="400"/>
    </row>
    <row r="5" spans="1:36" ht="21.75" customHeight="1" thickBot="1">
      <c r="A5" s="47" t="s">
        <v>40</v>
      </c>
      <c r="B5" s="71">
        <v>1</v>
      </c>
      <c r="C5" s="72">
        <v>2</v>
      </c>
      <c r="D5" s="72">
        <v>3</v>
      </c>
      <c r="E5" s="72">
        <v>4</v>
      </c>
      <c r="F5" s="72">
        <v>5</v>
      </c>
      <c r="G5" s="72">
        <v>6</v>
      </c>
      <c r="H5" s="72">
        <v>7</v>
      </c>
      <c r="I5" s="72">
        <v>8</v>
      </c>
      <c r="J5" s="72">
        <v>9</v>
      </c>
      <c r="K5" s="72">
        <v>10</v>
      </c>
      <c r="L5" s="72">
        <v>11</v>
      </c>
      <c r="M5" s="72">
        <v>12</v>
      </c>
      <c r="N5" s="73">
        <v>1</v>
      </c>
      <c r="O5" s="74">
        <v>2</v>
      </c>
      <c r="P5" s="74">
        <v>3</v>
      </c>
      <c r="Q5" s="74">
        <v>4</v>
      </c>
      <c r="R5" s="74">
        <v>5</v>
      </c>
      <c r="S5" s="74">
        <v>6</v>
      </c>
      <c r="T5" s="74">
        <v>7</v>
      </c>
      <c r="U5" s="74">
        <v>8</v>
      </c>
      <c r="V5" s="74">
        <v>9</v>
      </c>
      <c r="W5" s="74">
        <v>10</v>
      </c>
      <c r="X5" s="74">
        <v>11</v>
      </c>
      <c r="Y5" s="74">
        <v>12</v>
      </c>
      <c r="Z5" s="74">
        <v>13</v>
      </c>
      <c r="AA5" s="74">
        <v>14</v>
      </c>
      <c r="AB5" s="75">
        <v>15</v>
      </c>
      <c r="AC5" s="76" t="s">
        <v>5</v>
      </c>
      <c r="AD5" s="77" t="s">
        <v>6</v>
      </c>
      <c r="AE5" s="77" t="s">
        <v>5</v>
      </c>
      <c r="AF5" s="78" t="s">
        <v>6</v>
      </c>
      <c r="AG5" s="450"/>
      <c r="AH5" s="466"/>
      <c r="AI5" s="469"/>
      <c r="AJ5" s="446"/>
    </row>
    <row r="6" spans="1:36" ht="21.95" customHeight="1">
      <c r="A6" s="63" t="s">
        <v>20</v>
      </c>
      <c r="B6" s="14">
        <v>1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3">
        <v>1</v>
      </c>
      <c r="N6" s="14">
        <v>1</v>
      </c>
      <c r="O6" s="15">
        <v>1</v>
      </c>
      <c r="P6" s="15">
        <v>1</v>
      </c>
      <c r="Q6" s="15">
        <v>1</v>
      </c>
      <c r="R6" s="162">
        <v>1</v>
      </c>
      <c r="S6" s="156">
        <v>1</v>
      </c>
      <c r="T6" s="156">
        <v>1</v>
      </c>
      <c r="U6" s="156">
        <v>1</v>
      </c>
      <c r="V6" s="162">
        <v>1</v>
      </c>
      <c r="W6" s="15">
        <v>1</v>
      </c>
      <c r="X6" s="15">
        <v>1</v>
      </c>
      <c r="Y6" s="15">
        <v>1</v>
      </c>
      <c r="Z6" s="15">
        <v>1</v>
      </c>
      <c r="AA6" s="15">
        <v>1</v>
      </c>
      <c r="AB6" s="80">
        <v>1</v>
      </c>
      <c r="AC6" s="82">
        <v>45088</v>
      </c>
      <c r="AD6" s="83">
        <v>0.81590277777777775</v>
      </c>
      <c r="AE6" s="84">
        <v>45088</v>
      </c>
      <c r="AF6" s="85">
        <v>0.8911458333333333</v>
      </c>
      <c r="AG6" s="163">
        <f>AF6-AD6</f>
        <v>7.5243055555555549E-2</v>
      </c>
      <c r="AH6" s="87"/>
      <c r="AI6" s="88">
        <f>SUM(B6:AB6)-AH6</f>
        <v>27</v>
      </c>
      <c r="AJ6" s="232">
        <v>1</v>
      </c>
    </row>
    <row r="7" spans="1:36" ht="21.95" customHeight="1">
      <c r="A7" s="63" t="s">
        <v>23</v>
      </c>
      <c r="B7" s="9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8">
        <v>1</v>
      </c>
      <c r="N7" s="9">
        <v>1</v>
      </c>
      <c r="O7" s="5">
        <v>1</v>
      </c>
      <c r="P7" s="5">
        <v>1</v>
      </c>
      <c r="Q7" s="5">
        <v>1</v>
      </c>
      <c r="R7" s="164">
        <v>1</v>
      </c>
      <c r="S7" s="67">
        <v>1</v>
      </c>
      <c r="T7" s="67">
        <v>1</v>
      </c>
      <c r="U7" s="67">
        <v>1</v>
      </c>
      <c r="V7" s="164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8">
        <v>1</v>
      </c>
      <c r="AC7" s="90">
        <v>45100</v>
      </c>
      <c r="AD7" s="91">
        <v>0.59633101851851855</v>
      </c>
      <c r="AE7" s="92">
        <v>45100</v>
      </c>
      <c r="AF7" s="93">
        <v>0.71094907407407415</v>
      </c>
      <c r="AG7" s="144">
        <f>AF7-AD7</f>
        <v>0.1146180555555556</v>
      </c>
      <c r="AH7" s="94"/>
      <c r="AI7" s="61">
        <f>SUM(B7:AB7)-AH7</f>
        <v>27</v>
      </c>
      <c r="AJ7" s="95">
        <v>2</v>
      </c>
    </row>
    <row r="8" spans="1:36" ht="21.95" customHeight="1">
      <c r="A8" s="63" t="s">
        <v>17</v>
      </c>
      <c r="B8" s="9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8">
        <v>1</v>
      </c>
      <c r="N8" s="9">
        <v>1</v>
      </c>
      <c r="O8" s="5">
        <v>1</v>
      </c>
      <c r="P8" s="5">
        <v>1</v>
      </c>
      <c r="Q8" s="5">
        <v>1</v>
      </c>
      <c r="R8" s="164">
        <v>1</v>
      </c>
      <c r="S8" s="67">
        <v>1</v>
      </c>
      <c r="T8" s="67">
        <v>1</v>
      </c>
      <c r="U8" s="67">
        <v>1</v>
      </c>
      <c r="V8" s="164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8">
        <v>1</v>
      </c>
      <c r="AC8" s="90">
        <v>45087</v>
      </c>
      <c r="AD8" s="91">
        <v>0.37715277777777773</v>
      </c>
      <c r="AE8" s="92">
        <v>45087</v>
      </c>
      <c r="AF8" s="93">
        <v>0.51225694444444447</v>
      </c>
      <c r="AG8" s="144">
        <f>AF8-AD8</f>
        <v>0.13510416666666675</v>
      </c>
      <c r="AH8" s="94"/>
      <c r="AI8" s="61">
        <f>SUM(B8:AB8)-AH8</f>
        <v>27</v>
      </c>
      <c r="AJ8" s="96">
        <v>3</v>
      </c>
    </row>
    <row r="9" spans="1:36" ht="21.95" customHeight="1">
      <c r="A9" s="63" t="s">
        <v>7</v>
      </c>
      <c r="B9" s="9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8">
        <v>1</v>
      </c>
      <c r="N9" s="9">
        <v>1</v>
      </c>
      <c r="O9" s="5">
        <v>1</v>
      </c>
      <c r="P9" s="5">
        <v>1</v>
      </c>
      <c r="Q9" s="5">
        <v>1</v>
      </c>
      <c r="R9" s="164">
        <v>1</v>
      </c>
      <c r="S9" s="67">
        <v>1</v>
      </c>
      <c r="T9" s="67">
        <v>1</v>
      </c>
      <c r="U9" s="67">
        <v>1</v>
      </c>
      <c r="V9" s="164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8">
        <v>1</v>
      </c>
      <c r="AC9" s="90">
        <v>45100</v>
      </c>
      <c r="AD9" s="91">
        <v>0.54388888888888887</v>
      </c>
      <c r="AE9" s="92">
        <v>45100</v>
      </c>
      <c r="AF9" s="93">
        <v>0.70725694444444442</v>
      </c>
      <c r="AG9" s="144">
        <f>AF9-AD9</f>
        <v>0.16336805555555556</v>
      </c>
      <c r="AH9" s="130"/>
      <c r="AI9" s="61">
        <f>SUM(B9:AB9)-AH9</f>
        <v>27</v>
      </c>
      <c r="AJ9" s="95">
        <v>4</v>
      </c>
    </row>
    <row r="10" spans="1:36" ht="21.95" customHeight="1">
      <c r="A10" s="63" t="s">
        <v>19</v>
      </c>
      <c r="B10" s="9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8">
        <v>1</v>
      </c>
      <c r="N10" s="9">
        <v>1</v>
      </c>
      <c r="O10" s="5">
        <v>1</v>
      </c>
      <c r="P10" s="5">
        <v>1</v>
      </c>
      <c r="Q10" s="5">
        <v>1</v>
      </c>
      <c r="R10" s="164">
        <v>1</v>
      </c>
      <c r="S10" s="67">
        <v>1</v>
      </c>
      <c r="T10" s="67">
        <v>1</v>
      </c>
      <c r="U10" s="67">
        <v>1</v>
      </c>
      <c r="V10" s="164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8">
        <v>1</v>
      </c>
      <c r="AC10" s="90">
        <v>45109</v>
      </c>
      <c r="AD10" s="91">
        <v>0.55530092592592595</v>
      </c>
      <c r="AE10" s="92">
        <v>45109</v>
      </c>
      <c r="AF10" s="93">
        <v>0.75870370370370377</v>
      </c>
      <c r="AG10" s="144">
        <f>AF10-AD10</f>
        <v>0.20340277777777782</v>
      </c>
      <c r="AH10" s="94"/>
      <c r="AI10" s="61">
        <f>SUM(B10:AB10)-AH10</f>
        <v>27</v>
      </c>
      <c r="AJ10" s="95">
        <v>5</v>
      </c>
    </row>
    <row r="11" spans="1:36" ht="21.95" customHeight="1">
      <c r="A11" s="63" t="s">
        <v>48</v>
      </c>
      <c r="B11" s="9">
        <v>1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8">
        <v>1</v>
      </c>
      <c r="N11" s="9">
        <v>1</v>
      </c>
      <c r="O11" s="5">
        <v>1</v>
      </c>
      <c r="P11" s="5">
        <v>1</v>
      </c>
      <c r="Q11" s="5">
        <v>1</v>
      </c>
      <c r="R11" s="164">
        <v>1</v>
      </c>
      <c r="S11" s="67">
        <v>1</v>
      </c>
      <c r="T11" s="67">
        <v>1</v>
      </c>
      <c r="U11" s="67">
        <v>1</v>
      </c>
      <c r="V11" s="164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8">
        <v>1</v>
      </c>
      <c r="AC11" s="90">
        <v>45059</v>
      </c>
      <c r="AD11" s="91">
        <v>0.60910879629629633</v>
      </c>
      <c r="AE11" s="92">
        <v>45060</v>
      </c>
      <c r="AF11" s="93">
        <v>0.76424768518518515</v>
      </c>
      <c r="AG11" s="165" t="s">
        <v>64</v>
      </c>
      <c r="AH11" s="130">
        <v>95</v>
      </c>
      <c r="AI11" s="61">
        <v>0</v>
      </c>
      <c r="AJ11" s="96">
        <v>6</v>
      </c>
    </row>
    <row r="12" spans="1:36" ht="21.95" customHeight="1">
      <c r="A12" s="63" t="s">
        <v>49</v>
      </c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100"/>
      <c r="N12" s="97"/>
      <c r="O12" s="98"/>
      <c r="P12" s="98"/>
      <c r="Q12" s="98"/>
      <c r="R12" s="166"/>
      <c r="S12" s="160"/>
      <c r="T12" s="160"/>
      <c r="U12" s="160"/>
      <c r="V12" s="166"/>
      <c r="W12" s="98"/>
      <c r="X12" s="98"/>
      <c r="Y12" s="98"/>
      <c r="Z12" s="98"/>
      <c r="AA12" s="98"/>
      <c r="AB12" s="100"/>
      <c r="AC12" s="233"/>
      <c r="AD12" s="109"/>
      <c r="AE12" s="234"/>
      <c r="AF12" s="235"/>
      <c r="AG12" s="167"/>
      <c r="AH12" s="107"/>
      <c r="AI12" s="108"/>
      <c r="AJ12" s="236"/>
    </row>
    <row r="13" spans="1:36" ht="21.95" customHeight="1">
      <c r="A13" s="63" t="s">
        <v>54</v>
      </c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100"/>
      <c r="N13" s="97"/>
      <c r="O13" s="98"/>
      <c r="P13" s="98"/>
      <c r="Q13" s="98"/>
      <c r="R13" s="166"/>
      <c r="S13" s="160"/>
      <c r="T13" s="160"/>
      <c r="U13" s="160"/>
      <c r="V13" s="166"/>
      <c r="W13" s="98"/>
      <c r="X13" s="98"/>
      <c r="Y13" s="98"/>
      <c r="Z13" s="98"/>
      <c r="AA13" s="98"/>
      <c r="AB13" s="100"/>
      <c r="AC13" s="233"/>
      <c r="AD13" s="109"/>
      <c r="AE13" s="234"/>
      <c r="AF13" s="235"/>
      <c r="AG13" s="167"/>
      <c r="AH13" s="107"/>
      <c r="AI13" s="108"/>
      <c r="AJ13" s="236"/>
    </row>
    <row r="14" spans="1:36" ht="21.95" customHeight="1">
      <c r="A14" s="63" t="s">
        <v>38</v>
      </c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00"/>
      <c r="N14" s="97"/>
      <c r="O14" s="98"/>
      <c r="P14" s="98"/>
      <c r="Q14" s="98"/>
      <c r="R14" s="166"/>
      <c r="S14" s="160"/>
      <c r="T14" s="160"/>
      <c r="U14" s="160"/>
      <c r="V14" s="166"/>
      <c r="W14" s="98"/>
      <c r="X14" s="98"/>
      <c r="Y14" s="98"/>
      <c r="Z14" s="98"/>
      <c r="AA14" s="98"/>
      <c r="AB14" s="100"/>
      <c r="AC14" s="233"/>
      <c r="AD14" s="109"/>
      <c r="AE14" s="234"/>
      <c r="AF14" s="235"/>
      <c r="AG14" s="167"/>
      <c r="AH14" s="107"/>
      <c r="AI14" s="108"/>
      <c r="AJ14" s="236"/>
    </row>
    <row r="15" spans="1:36" ht="21.95" customHeight="1">
      <c r="A15" s="63" t="s">
        <v>46</v>
      </c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00"/>
      <c r="N15" s="97"/>
      <c r="O15" s="98"/>
      <c r="P15" s="98"/>
      <c r="Q15" s="98"/>
      <c r="R15" s="166"/>
      <c r="S15" s="160"/>
      <c r="T15" s="160"/>
      <c r="U15" s="160"/>
      <c r="V15" s="166"/>
      <c r="W15" s="98"/>
      <c r="X15" s="98"/>
      <c r="Y15" s="98"/>
      <c r="Z15" s="98"/>
      <c r="AA15" s="98"/>
      <c r="AB15" s="100"/>
      <c r="AC15" s="233"/>
      <c r="AD15" s="109"/>
      <c r="AE15" s="234"/>
      <c r="AF15" s="235"/>
      <c r="AG15" s="167"/>
      <c r="AH15" s="107"/>
      <c r="AI15" s="108"/>
      <c r="AJ15" s="236"/>
    </row>
    <row r="16" spans="1:36" ht="21.95" customHeight="1">
      <c r="A16" s="63" t="s">
        <v>24</v>
      </c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00"/>
      <c r="N16" s="97"/>
      <c r="O16" s="98"/>
      <c r="P16" s="98"/>
      <c r="Q16" s="98"/>
      <c r="R16" s="166"/>
      <c r="S16" s="160"/>
      <c r="T16" s="160"/>
      <c r="U16" s="160"/>
      <c r="V16" s="166"/>
      <c r="W16" s="98"/>
      <c r="X16" s="98"/>
      <c r="Y16" s="98"/>
      <c r="Z16" s="98"/>
      <c r="AA16" s="98"/>
      <c r="AB16" s="100"/>
      <c r="AC16" s="233"/>
      <c r="AD16" s="109"/>
      <c r="AE16" s="234"/>
      <c r="AF16" s="235"/>
      <c r="AG16" s="167"/>
      <c r="AH16" s="107"/>
      <c r="AI16" s="108"/>
      <c r="AJ16" s="236"/>
    </row>
    <row r="17" spans="1:36" ht="21.95" customHeight="1">
      <c r="A17" s="63" t="s">
        <v>42</v>
      </c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00"/>
      <c r="N17" s="97"/>
      <c r="O17" s="98"/>
      <c r="P17" s="98"/>
      <c r="Q17" s="98"/>
      <c r="R17" s="166"/>
      <c r="S17" s="160"/>
      <c r="T17" s="160"/>
      <c r="U17" s="160"/>
      <c r="V17" s="166"/>
      <c r="W17" s="98"/>
      <c r="X17" s="98"/>
      <c r="Y17" s="98"/>
      <c r="Z17" s="98"/>
      <c r="AA17" s="98"/>
      <c r="AB17" s="100"/>
      <c r="AC17" s="233"/>
      <c r="AD17" s="109"/>
      <c r="AE17" s="234"/>
      <c r="AF17" s="235"/>
      <c r="AG17" s="277"/>
      <c r="AH17" s="107"/>
      <c r="AI17" s="108"/>
      <c r="AJ17" s="236"/>
    </row>
    <row r="18" spans="1:36" ht="21.95" customHeight="1">
      <c r="A18" s="63" t="s">
        <v>9</v>
      </c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100"/>
      <c r="N18" s="97"/>
      <c r="O18" s="98"/>
      <c r="P18" s="98"/>
      <c r="Q18" s="98"/>
      <c r="R18" s="166"/>
      <c r="S18" s="160"/>
      <c r="T18" s="160"/>
      <c r="U18" s="160"/>
      <c r="V18" s="166"/>
      <c r="W18" s="98"/>
      <c r="X18" s="98"/>
      <c r="Y18" s="98"/>
      <c r="Z18" s="98"/>
      <c r="AA18" s="98"/>
      <c r="AB18" s="100"/>
      <c r="AC18" s="102"/>
      <c r="AD18" s="109"/>
      <c r="AE18" s="104"/>
      <c r="AF18" s="110"/>
      <c r="AG18" s="167"/>
      <c r="AH18" s="107"/>
      <c r="AI18" s="108"/>
      <c r="AJ18" s="236"/>
    </row>
    <row r="19" spans="1:36" ht="21.95" customHeight="1">
      <c r="A19" s="63" t="s">
        <v>52</v>
      </c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100"/>
      <c r="N19" s="97"/>
      <c r="O19" s="98"/>
      <c r="P19" s="98"/>
      <c r="Q19" s="98"/>
      <c r="R19" s="166"/>
      <c r="S19" s="160"/>
      <c r="T19" s="160"/>
      <c r="U19" s="160"/>
      <c r="V19" s="166"/>
      <c r="W19" s="98"/>
      <c r="X19" s="98"/>
      <c r="Y19" s="98"/>
      <c r="Z19" s="98"/>
      <c r="AA19" s="98"/>
      <c r="AB19" s="100"/>
      <c r="AC19" s="102"/>
      <c r="AD19" s="109"/>
      <c r="AE19" s="104"/>
      <c r="AF19" s="110"/>
      <c r="AG19" s="167"/>
      <c r="AH19" s="107"/>
      <c r="AI19" s="108"/>
      <c r="AJ19" s="236"/>
    </row>
    <row r="20" spans="1:36" ht="21.95" customHeight="1">
      <c r="A20" s="63" t="s">
        <v>53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100"/>
      <c r="N20" s="97"/>
      <c r="O20" s="98"/>
      <c r="P20" s="98"/>
      <c r="Q20" s="98"/>
      <c r="R20" s="166"/>
      <c r="S20" s="160"/>
      <c r="T20" s="160"/>
      <c r="U20" s="160"/>
      <c r="V20" s="166"/>
      <c r="W20" s="98"/>
      <c r="X20" s="98"/>
      <c r="Y20" s="98"/>
      <c r="Z20" s="98"/>
      <c r="AA20" s="98"/>
      <c r="AB20" s="100"/>
      <c r="AC20" s="102"/>
      <c r="AD20" s="109"/>
      <c r="AE20" s="104"/>
      <c r="AF20" s="110"/>
      <c r="AG20" s="167"/>
      <c r="AH20" s="107"/>
      <c r="AI20" s="108"/>
      <c r="AJ20" s="237"/>
    </row>
    <row r="21" spans="1:36" ht="21.95" customHeight="1">
      <c r="A21" s="63" t="s">
        <v>28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100"/>
      <c r="N21" s="97"/>
      <c r="O21" s="98"/>
      <c r="P21" s="98"/>
      <c r="Q21" s="98"/>
      <c r="R21" s="166"/>
      <c r="S21" s="160"/>
      <c r="T21" s="160"/>
      <c r="U21" s="160"/>
      <c r="V21" s="166"/>
      <c r="W21" s="98"/>
      <c r="X21" s="98"/>
      <c r="Y21" s="98"/>
      <c r="Z21" s="98"/>
      <c r="AA21" s="98"/>
      <c r="AB21" s="100"/>
      <c r="AC21" s="233"/>
      <c r="AD21" s="109"/>
      <c r="AE21" s="234"/>
      <c r="AF21" s="235"/>
      <c r="AG21" s="167"/>
      <c r="AH21" s="107"/>
      <c r="AI21" s="108"/>
      <c r="AJ21" s="236"/>
    </row>
    <row r="22" spans="1:36" ht="21.95" customHeight="1">
      <c r="A22" s="63" t="s">
        <v>50</v>
      </c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100"/>
      <c r="N22" s="97"/>
      <c r="O22" s="98"/>
      <c r="P22" s="98"/>
      <c r="Q22" s="98"/>
      <c r="R22" s="166"/>
      <c r="S22" s="160"/>
      <c r="T22" s="160"/>
      <c r="U22" s="160"/>
      <c r="V22" s="166"/>
      <c r="W22" s="98"/>
      <c r="X22" s="98"/>
      <c r="Y22" s="98"/>
      <c r="Z22" s="98"/>
      <c r="AA22" s="98"/>
      <c r="AB22" s="100"/>
      <c r="AC22" s="233"/>
      <c r="AD22" s="109"/>
      <c r="AE22" s="234"/>
      <c r="AF22" s="235"/>
      <c r="AG22" s="167"/>
      <c r="AH22" s="107"/>
      <c r="AI22" s="108"/>
      <c r="AJ22" s="236"/>
    </row>
    <row r="23" spans="1:36" ht="21.95" customHeight="1">
      <c r="A23" s="63" t="s">
        <v>37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100"/>
      <c r="N23" s="97"/>
      <c r="O23" s="98"/>
      <c r="P23" s="98"/>
      <c r="Q23" s="98"/>
      <c r="R23" s="166"/>
      <c r="S23" s="160"/>
      <c r="T23" s="160"/>
      <c r="U23" s="160"/>
      <c r="V23" s="166"/>
      <c r="W23" s="98"/>
      <c r="X23" s="98"/>
      <c r="Y23" s="98"/>
      <c r="Z23" s="98"/>
      <c r="AA23" s="98"/>
      <c r="AB23" s="100"/>
      <c r="AC23" s="233"/>
      <c r="AD23" s="109"/>
      <c r="AE23" s="234"/>
      <c r="AF23" s="235"/>
      <c r="AG23" s="167"/>
      <c r="AH23" s="107"/>
      <c r="AI23" s="108"/>
      <c r="AJ23" s="236"/>
    </row>
    <row r="24" spans="1:36" ht="21.95" customHeight="1">
      <c r="A24" s="63" t="s">
        <v>22</v>
      </c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100"/>
      <c r="N24" s="97"/>
      <c r="O24" s="98"/>
      <c r="P24" s="98"/>
      <c r="Q24" s="98"/>
      <c r="R24" s="166"/>
      <c r="S24" s="160"/>
      <c r="T24" s="160"/>
      <c r="U24" s="160"/>
      <c r="V24" s="166"/>
      <c r="W24" s="98"/>
      <c r="X24" s="98"/>
      <c r="Y24" s="98"/>
      <c r="Z24" s="98"/>
      <c r="AA24" s="98"/>
      <c r="AB24" s="100"/>
      <c r="AC24" s="233"/>
      <c r="AD24" s="109"/>
      <c r="AE24" s="234"/>
      <c r="AF24" s="235"/>
      <c r="AG24" s="167"/>
      <c r="AH24" s="107"/>
      <c r="AI24" s="108"/>
      <c r="AJ24" s="236"/>
    </row>
    <row r="25" spans="1:36" ht="21.95" customHeight="1">
      <c r="A25" s="63" t="s">
        <v>56</v>
      </c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100"/>
      <c r="N25" s="97"/>
      <c r="O25" s="98"/>
      <c r="P25" s="98"/>
      <c r="Q25" s="98"/>
      <c r="R25" s="166"/>
      <c r="S25" s="160"/>
      <c r="T25" s="160"/>
      <c r="U25" s="160"/>
      <c r="V25" s="166"/>
      <c r="W25" s="98"/>
      <c r="X25" s="98"/>
      <c r="Y25" s="98"/>
      <c r="Z25" s="98"/>
      <c r="AA25" s="98"/>
      <c r="AB25" s="100"/>
      <c r="AC25" s="233"/>
      <c r="AD25" s="109"/>
      <c r="AE25" s="234"/>
      <c r="AF25" s="235"/>
      <c r="AG25" s="167"/>
      <c r="AH25" s="107"/>
      <c r="AI25" s="108"/>
      <c r="AJ25" s="236"/>
    </row>
    <row r="26" spans="1:36" ht="21.95" customHeight="1">
      <c r="A26" s="63" t="s">
        <v>36</v>
      </c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100"/>
      <c r="N26" s="97"/>
      <c r="O26" s="98"/>
      <c r="P26" s="98"/>
      <c r="Q26" s="98"/>
      <c r="R26" s="166"/>
      <c r="S26" s="160"/>
      <c r="T26" s="160"/>
      <c r="U26" s="160"/>
      <c r="V26" s="166"/>
      <c r="W26" s="98"/>
      <c r="X26" s="98"/>
      <c r="Y26" s="98"/>
      <c r="Z26" s="98"/>
      <c r="AA26" s="98"/>
      <c r="AB26" s="100"/>
      <c r="AC26" s="233"/>
      <c r="AD26" s="109"/>
      <c r="AE26" s="234"/>
      <c r="AF26" s="235"/>
      <c r="AG26" s="167"/>
      <c r="AH26" s="107"/>
      <c r="AI26" s="108"/>
      <c r="AJ26" s="236"/>
    </row>
    <row r="27" spans="1:36" ht="21.95" customHeight="1">
      <c r="A27" s="63" t="s">
        <v>35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100"/>
      <c r="N27" s="97"/>
      <c r="O27" s="98"/>
      <c r="P27" s="98"/>
      <c r="Q27" s="98"/>
      <c r="R27" s="166"/>
      <c r="S27" s="160"/>
      <c r="T27" s="160"/>
      <c r="U27" s="160"/>
      <c r="V27" s="166"/>
      <c r="W27" s="98"/>
      <c r="X27" s="98"/>
      <c r="Y27" s="98"/>
      <c r="Z27" s="98"/>
      <c r="AA27" s="98"/>
      <c r="AB27" s="100"/>
      <c r="AC27" s="233"/>
      <c r="AD27" s="109"/>
      <c r="AE27" s="234"/>
      <c r="AF27" s="235"/>
      <c r="AG27" s="167"/>
      <c r="AH27" s="107"/>
      <c r="AI27" s="108"/>
      <c r="AJ27" s="236"/>
    </row>
    <row r="28" spans="1:36" ht="21.95" customHeight="1">
      <c r="A28" s="63" t="s">
        <v>47</v>
      </c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100"/>
      <c r="N28" s="97"/>
      <c r="O28" s="98"/>
      <c r="P28" s="98"/>
      <c r="Q28" s="98"/>
      <c r="R28" s="166"/>
      <c r="S28" s="160"/>
      <c r="T28" s="160"/>
      <c r="U28" s="160"/>
      <c r="V28" s="166"/>
      <c r="W28" s="98"/>
      <c r="X28" s="98"/>
      <c r="Y28" s="98"/>
      <c r="Z28" s="98"/>
      <c r="AA28" s="98"/>
      <c r="AB28" s="100"/>
      <c r="AC28" s="233"/>
      <c r="AD28" s="109"/>
      <c r="AE28" s="234"/>
      <c r="AF28" s="235"/>
      <c r="AG28" s="167"/>
      <c r="AH28" s="107"/>
      <c r="AI28" s="108"/>
      <c r="AJ28" s="236"/>
    </row>
    <row r="29" spans="1:36" ht="21.95" customHeight="1">
      <c r="A29" s="63" t="s">
        <v>10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100"/>
      <c r="N29" s="97"/>
      <c r="O29" s="98"/>
      <c r="P29" s="98"/>
      <c r="Q29" s="98"/>
      <c r="R29" s="166"/>
      <c r="S29" s="160"/>
      <c r="T29" s="160"/>
      <c r="U29" s="160"/>
      <c r="V29" s="166"/>
      <c r="W29" s="98"/>
      <c r="X29" s="98"/>
      <c r="Y29" s="98"/>
      <c r="Z29" s="98"/>
      <c r="AA29" s="98"/>
      <c r="AB29" s="100"/>
      <c r="AC29" s="233"/>
      <c r="AD29" s="109"/>
      <c r="AE29" s="234"/>
      <c r="AF29" s="235"/>
      <c r="AG29" s="167"/>
      <c r="AH29" s="107"/>
      <c r="AI29" s="108"/>
      <c r="AJ29" s="236"/>
    </row>
    <row r="30" spans="1:36" ht="21.95" customHeight="1">
      <c r="A30" s="63" t="s">
        <v>25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100"/>
      <c r="N30" s="97"/>
      <c r="O30" s="98"/>
      <c r="P30" s="98"/>
      <c r="Q30" s="98"/>
      <c r="R30" s="166"/>
      <c r="S30" s="160"/>
      <c r="T30" s="160"/>
      <c r="U30" s="160"/>
      <c r="V30" s="166"/>
      <c r="W30" s="98"/>
      <c r="X30" s="98"/>
      <c r="Y30" s="98"/>
      <c r="Z30" s="98"/>
      <c r="AA30" s="98"/>
      <c r="AB30" s="100"/>
      <c r="AC30" s="233"/>
      <c r="AD30" s="109"/>
      <c r="AE30" s="234"/>
      <c r="AF30" s="235"/>
      <c r="AG30" s="167"/>
      <c r="AH30" s="107"/>
      <c r="AI30" s="108"/>
      <c r="AJ30" s="236"/>
    </row>
    <row r="31" spans="1:36" ht="21.95" customHeight="1">
      <c r="A31" s="63" t="s">
        <v>45</v>
      </c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100"/>
      <c r="N31" s="97"/>
      <c r="O31" s="98"/>
      <c r="P31" s="98"/>
      <c r="Q31" s="98"/>
      <c r="R31" s="166"/>
      <c r="S31" s="160"/>
      <c r="T31" s="160"/>
      <c r="U31" s="160"/>
      <c r="V31" s="166"/>
      <c r="W31" s="98"/>
      <c r="X31" s="98"/>
      <c r="Y31" s="98"/>
      <c r="Z31" s="98"/>
      <c r="AA31" s="98"/>
      <c r="AB31" s="100"/>
      <c r="AC31" s="233"/>
      <c r="AD31" s="109"/>
      <c r="AE31" s="234"/>
      <c r="AF31" s="235"/>
      <c r="AG31" s="167"/>
      <c r="AH31" s="107"/>
      <c r="AI31" s="108"/>
      <c r="AJ31" s="236"/>
    </row>
    <row r="32" spans="1:36" ht="21.95" customHeight="1">
      <c r="A32" s="63" t="s">
        <v>26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100"/>
      <c r="N32" s="97"/>
      <c r="O32" s="98"/>
      <c r="P32" s="98"/>
      <c r="Q32" s="98"/>
      <c r="R32" s="166"/>
      <c r="S32" s="160"/>
      <c r="T32" s="160"/>
      <c r="U32" s="160"/>
      <c r="V32" s="166"/>
      <c r="W32" s="98"/>
      <c r="X32" s="98"/>
      <c r="Y32" s="98"/>
      <c r="Z32" s="98"/>
      <c r="AA32" s="98"/>
      <c r="AB32" s="100"/>
      <c r="AC32" s="233"/>
      <c r="AD32" s="109"/>
      <c r="AE32" s="234"/>
      <c r="AF32" s="235"/>
      <c r="AG32" s="167"/>
      <c r="AH32" s="107"/>
      <c r="AI32" s="108"/>
      <c r="AJ32" s="236"/>
    </row>
    <row r="33" spans="1:36" ht="21.95" customHeight="1">
      <c r="A33" s="63" t="s">
        <v>51</v>
      </c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100"/>
      <c r="N33" s="97"/>
      <c r="O33" s="98"/>
      <c r="P33" s="98"/>
      <c r="Q33" s="98"/>
      <c r="R33" s="166"/>
      <c r="S33" s="160"/>
      <c r="T33" s="160"/>
      <c r="U33" s="160"/>
      <c r="V33" s="166"/>
      <c r="W33" s="98"/>
      <c r="X33" s="98"/>
      <c r="Y33" s="98"/>
      <c r="Z33" s="98"/>
      <c r="AA33" s="98"/>
      <c r="AB33" s="100"/>
      <c r="AC33" s="233"/>
      <c r="AD33" s="109"/>
      <c r="AE33" s="234"/>
      <c r="AF33" s="235"/>
      <c r="AG33" s="167"/>
      <c r="AH33" s="107"/>
      <c r="AI33" s="108"/>
      <c r="AJ33" s="236"/>
    </row>
    <row r="34" spans="1:36" ht="21.95" customHeight="1">
      <c r="A34" s="63" t="s">
        <v>57</v>
      </c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100"/>
      <c r="N34" s="97"/>
      <c r="O34" s="98"/>
      <c r="P34" s="98"/>
      <c r="Q34" s="98"/>
      <c r="R34" s="166"/>
      <c r="S34" s="160"/>
      <c r="T34" s="160"/>
      <c r="U34" s="160"/>
      <c r="V34" s="166"/>
      <c r="W34" s="98"/>
      <c r="X34" s="98"/>
      <c r="Y34" s="98"/>
      <c r="Z34" s="98"/>
      <c r="AA34" s="98"/>
      <c r="AB34" s="100"/>
      <c r="AC34" s="233"/>
      <c r="AD34" s="109"/>
      <c r="AE34" s="234"/>
      <c r="AF34" s="235"/>
      <c r="AG34" s="167"/>
      <c r="AH34" s="107"/>
      <c r="AI34" s="108"/>
      <c r="AJ34" s="236"/>
    </row>
    <row r="35" spans="1:36" ht="21.95" customHeight="1">
      <c r="A35" s="63" t="s">
        <v>55</v>
      </c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100"/>
      <c r="N35" s="97"/>
      <c r="O35" s="98"/>
      <c r="P35" s="98"/>
      <c r="Q35" s="98"/>
      <c r="R35" s="166"/>
      <c r="S35" s="160"/>
      <c r="T35" s="160"/>
      <c r="U35" s="160"/>
      <c r="V35" s="166"/>
      <c r="W35" s="98"/>
      <c r="X35" s="98"/>
      <c r="Y35" s="98"/>
      <c r="Z35" s="98"/>
      <c r="AA35" s="98"/>
      <c r="AB35" s="100"/>
      <c r="AC35" s="233"/>
      <c r="AD35" s="109"/>
      <c r="AE35" s="234"/>
      <c r="AF35" s="235"/>
      <c r="AG35" s="167"/>
      <c r="AH35" s="107"/>
      <c r="AI35" s="108"/>
      <c r="AJ35" s="236"/>
    </row>
    <row r="36" spans="1:36" ht="21.95" customHeight="1">
      <c r="A36" s="63" t="s">
        <v>41</v>
      </c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100"/>
      <c r="N36" s="97"/>
      <c r="O36" s="98"/>
      <c r="P36" s="98"/>
      <c r="Q36" s="98"/>
      <c r="R36" s="166"/>
      <c r="S36" s="160"/>
      <c r="T36" s="160"/>
      <c r="U36" s="160"/>
      <c r="V36" s="166"/>
      <c r="W36" s="98"/>
      <c r="X36" s="98"/>
      <c r="Y36" s="98"/>
      <c r="Z36" s="98"/>
      <c r="AA36" s="98"/>
      <c r="AB36" s="100"/>
      <c r="AC36" s="233"/>
      <c r="AD36" s="109"/>
      <c r="AE36" s="234"/>
      <c r="AF36" s="235"/>
      <c r="AG36" s="167"/>
      <c r="AH36" s="107"/>
      <c r="AI36" s="108"/>
      <c r="AJ36" s="236"/>
    </row>
    <row r="37" spans="1:36" ht="21.95" customHeight="1">
      <c r="A37" s="63" t="s">
        <v>8</v>
      </c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100"/>
      <c r="N37" s="97"/>
      <c r="O37" s="98"/>
      <c r="P37" s="98"/>
      <c r="Q37" s="98"/>
      <c r="R37" s="166"/>
      <c r="S37" s="160"/>
      <c r="T37" s="160"/>
      <c r="U37" s="160"/>
      <c r="V37" s="166"/>
      <c r="W37" s="98"/>
      <c r="X37" s="98"/>
      <c r="Y37" s="98"/>
      <c r="Z37" s="98"/>
      <c r="AA37" s="98"/>
      <c r="AB37" s="100"/>
      <c r="AC37" s="233"/>
      <c r="AD37" s="109"/>
      <c r="AE37" s="234"/>
      <c r="AF37" s="235"/>
      <c r="AG37" s="167"/>
      <c r="AH37" s="107"/>
      <c r="AI37" s="108"/>
      <c r="AJ37" s="236"/>
    </row>
    <row r="38" spans="1:36" ht="21.95" customHeight="1">
      <c r="A38" s="63" t="s">
        <v>18</v>
      </c>
      <c r="B38" s="97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100"/>
      <c r="N38" s="97"/>
      <c r="O38" s="98"/>
      <c r="P38" s="98"/>
      <c r="Q38" s="98"/>
      <c r="R38" s="166"/>
      <c r="S38" s="160"/>
      <c r="T38" s="160"/>
      <c r="U38" s="160"/>
      <c r="V38" s="166"/>
      <c r="W38" s="98"/>
      <c r="X38" s="98"/>
      <c r="Y38" s="98"/>
      <c r="Z38" s="98"/>
      <c r="AA38" s="98"/>
      <c r="AB38" s="100"/>
      <c r="AC38" s="233"/>
      <c r="AD38" s="109"/>
      <c r="AE38" s="234"/>
      <c r="AF38" s="235"/>
      <c r="AG38" s="167"/>
      <c r="AH38" s="107"/>
      <c r="AI38" s="108"/>
      <c r="AJ38" s="236"/>
    </row>
    <row r="39" spans="1:36" ht="21.95" customHeight="1">
      <c r="A39" s="63" t="s">
        <v>29</v>
      </c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100"/>
      <c r="N39" s="97"/>
      <c r="O39" s="98"/>
      <c r="P39" s="98"/>
      <c r="Q39" s="98"/>
      <c r="R39" s="166"/>
      <c r="S39" s="160"/>
      <c r="T39" s="160"/>
      <c r="U39" s="160"/>
      <c r="V39" s="166"/>
      <c r="W39" s="98"/>
      <c r="X39" s="98"/>
      <c r="Y39" s="98"/>
      <c r="Z39" s="98"/>
      <c r="AA39" s="98"/>
      <c r="AB39" s="100"/>
      <c r="AC39" s="233"/>
      <c r="AD39" s="109"/>
      <c r="AE39" s="234"/>
      <c r="AF39" s="235"/>
      <c r="AG39" s="167"/>
      <c r="AH39" s="107"/>
      <c r="AI39" s="108"/>
      <c r="AJ39" s="236"/>
    </row>
    <row r="40" spans="1:36" ht="21.95" customHeight="1">
      <c r="A40" s="63" t="s">
        <v>27</v>
      </c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100"/>
      <c r="N40" s="97"/>
      <c r="O40" s="98"/>
      <c r="P40" s="98"/>
      <c r="Q40" s="98"/>
      <c r="R40" s="166"/>
      <c r="S40" s="160"/>
      <c r="T40" s="160"/>
      <c r="U40" s="160"/>
      <c r="V40" s="166"/>
      <c r="W40" s="98"/>
      <c r="X40" s="98"/>
      <c r="Y40" s="98"/>
      <c r="Z40" s="98"/>
      <c r="AA40" s="98"/>
      <c r="AB40" s="100"/>
      <c r="AC40" s="233"/>
      <c r="AD40" s="109"/>
      <c r="AE40" s="234"/>
      <c r="AF40" s="235"/>
      <c r="AG40" s="167"/>
      <c r="AH40" s="107"/>
      <c r="AI40" s="108"/>
      <c r="AJ40" s="236"/>
    </row>
    <row r="41" spans="1:36" ht="21.95" customHeight="1">
      <c r="A41" s="63" t="s">
        <v>33</v>
      </c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100"/>
      <c r="N41" s="97"/>
      <c r="O41" s="98"/>
      <c r="P41" s="98"/>
      <c r="Q41" s="98"/>
      <c r="R41" s="166"/>
      <c r="S41" s="160"/>
      <c r="T41" s="160"/>
      <c r="U41" s="160"/>
      <c r="V41" s="166"/>
      <c r="W41" s="98"/>
      <c r="X41" s="98"/>
      <c r="Y41" s="98"/>
      <c r="Z41" s="98"/>
      <c r="AA41" s="98"/>
      <c r="AB41" s="100"/>
      <c r="AC41" s="233"/>
      <c r="AD41" s="109"/>
      <c r="AE41" s="234"/>
      <c r="AF41" s="235"/>
      <c r="AG41" s="167"/>
      <c r="AH41" s="107"/>
      <c r="AI41" s="108"/>
      <c r="AJ41" s="236"/>
    </row>
    <row r="42" spans="1:36" ht="21.95" customHeight="1">
      <c r="A42" s="63" t="s">
        <v>39</v>
      </c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100"/>
      <c r="N42" s="97"/>
      <c r="O42" s="98"/>
      <c r="P42" s="98"/>
      <c r="Q42" s="98"/>
      <c r="R42" s="166"/>
      <c r="S42" s="160"/>
      <c r="T42" s="160"/>
      <c r="U42" s="160"/>
      <c r="V42" s="166"/>
      <c r="W42" s="98"/>
      <c r="X42" s="98"/>
      <c r="Y42" s="98"/>
      <c r="Z42" s="98"/>
      <c r="AA42" s="98"/>
      <c r="AB42" s="100"/>
      <c r="AC42" s="233"/>
      <c r="AD42" s="109"/>
      <c r="AE42" s="234"/>
      <c r="AF42" s="235"/>
      <c r="AG42" s="167"/>
      <c r="AH42" s="107"/>
      <c r="AI42" s="108"/>
      <c r="AJ42" s="236"/>
    </row>
    <row r="43" spans="1:36" ht="18">
      <c r="A43" s="63" t="s">
        <v>34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100"/>
      <c r="N43" s="97"/>
      <c r="O43" s="98"/>
      <c r="P43" s="98"/>
      <c r="Q43" s="98"/>
      <c r="R43" s="166"/>
      <c r="S43" s="160"/>
      <c r="T43" s="160"/>
      <c r="U43" s="160"/>
      <c r="V43" s="166"/>
      <c r="W43" s="98"/>
      <c r="X43" s="98"/>
      <c r="Y43" s="98"/>
      <c r="Z43" s="98"/>
      <c r="AA43" s="98"/>
      <c r="AB43" s="100"/>
      <c r="AC43" s="233"/>
      <c r="AD43" s="109"/>
      <c r="AE43" s="234"/>
      <c r="AF43" s="235"/>
      <c r="AG43" s="167"/>
      <c r="AH43" s="107"/>
      <c r="AI43" s="108"/>
      <c r="AJ43" s="236"/>
    </row>
    <row r="44" spans="1:36" ht="18">
      <c r="A44" s="63" t="s">
        <v>43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100"/>
      <c r="N44" s="97"/>
      <c r="O44" s="98"/>
      <c r="P44" s="98"/>
      <c r="Q44" s="98"/>
      <c r="R44" s="166"/>
      <c r="S44" s="160"/>
      <c r="T44" s="160"/>
      <c r="U44" s="160"/>
      <c r="V44" s="166"/>
      <c r="W44" s="98"/>
      <c r="X44" s="98"/>
      <c r="Y44" s="98"/>
      <c r="Z44" s="98"/>
      <c r="AA44" s="98"/>
      <c r="AB44" s="100"/>
      <c r="AC44" s="233"/>
      <c r="AD44" s="109"/>
      <c r="AE44" s="234"/>
      <c r="AF44" s="235"/>
      <c r="AG44" s="167"/>
      <c r="AH44" s="107"/>
      <c r="AI44" s="108"/>
      <c r="AJ44" s="236"/>
    </row>
    <row r="45" spans="1:36" ht="18">
      <c r="A45" s="63" t="s">
        <v>44</v>
      </c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1"/>
      <c r="N45" s="159"/>
      <c r="O45" s="160"/>
      <c r="P45" s="160"/>
      <c r="Q45" s="160"/>
      <c r="R45" s="279"/>
      <c r="S45" s="160"/>
      <c r="T45" s="160"/>
      <c r="U45" s="160"/>
      <c r="V45" s="279"/>
      <c r="W45" s="160"/>
      <c r="X45" s="160"/>
      <c r="Y45" s="160"/>
      <c r="Z45" s="160"/>
      <c r="AA45" s="160"/>
      <c r="AB45" s="161"/>
      <c r="AC45" s="233"/>
      <c r="AD45" s="109"/>
      <c r="AE45" s="234"/>
      <c r="AF45" s="235"/>
      <c r="AG45" s="167"/>
      <c r="AH45" s="247"/>
      <c r="AI45" s="108"/>
      <c r="AJ45" s="238"/>
    </row>
    <row r="46" spans="1:36" ht="18">
      <c r="A46" s="63" t="s">
        <v>21</v>
      </c>
      <c r="B46" s="251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66"/>
      <c r="N46" s="251"/>
      <c r="O46" s="252"/>
      <c r="P46" s="252"/>
      <c r="Q46" s="252"/>
      <c r="R46" s="278"/>
      <c r="S46" s="272"/>
      <c r="T46" s="272"/>
      <c r="U46" s="272"/>
      <c r="V46" s="278"/>
      <c r="W46" s="252"/>
      <c r="X46" s="252"/>
      <c r="Y46" s="252"/>
      <c r="Z46" s="252"/>
      <c r="AA46" s="252"/>
      <c r="AB46" s="254"/>
      <c r="AC46" s="268"/>
      <c r="AD46" s="240"/>
      <c r="AE46" s="269"/>
      <c r="AF46" s="270"/>
      <c r="AG46" s="271"/>
      <c r="AH46" s="258"/>
      <c r="AI46" s="259"/>
      <c r="AJ46" s="238"/>
    </row>
    <row r="47" spans="1:36" ht="18.75" thickBot="1">
      <c r="A47" s="63" t="s">
        <v>58</v>
      </c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8"/>
      <c r="N47" s="115"/>
      <c r="O47" s="116"/>
      <c r="P47" s="116"/>
      <c r="Q47" s="116"/>
      <c r="R47" s="168"/>
      <c r="S47" s="116"/>
      <c r="T47" s="116"/>
      <c r="U47" s="116"/>
      <c r="V47" s="168"/>
      <c r="W47" s="116"/>
      <c r="X47" s="116"/>
      <c r="Y47" s="116"/>
      <c r="Z47" s="116"/>
      <c r="AA47" s="116"/>
      <c r="AB47" s="118"/>
      <c r="AC47" s="263"/>
      <c r="AD47" s="169"/>
      <c r="AE47" s="264"/>
      <c r="AF47" s="265"/>
      <c r="AG47" s="171"/>
      <c r="AH47" s="124"/>
      <c r="AI47" s="125"/>
      <c r="AJ47" s="245"/>
    </row>
    <row r="77" spans="1:1" ht="21.95" customHeight="1">
      <c r="A77" s="48" t="s">
        <v>17</v>
      </c>
    </row>
    <row r="78" spans="1:1" ht="21.95" customHeight="1">
      <c r="A78" s="48" t="s">
        <v>44</v>
      </c>
    </row>
  </sheetData>
  <mergeCells count="10">
    <mergeCell ref="AJ3:AJ5"/>
    <mergeCell ref="AC4:AD4"/>
    <mergeCell ref="AE4:AF4"/>
    <mergeCell ref="AG4:AG5"/>
    <mergeCell ref="A3:A4"/>
    <mergeCell ref="B3:M4"/>
    <mergeCell ref="N3:AB4"/>
    <mergeCell ref="AC3:AG3"/>
    <mergeCell ref="AH3:AH5"/>
    <mergeCell ref="AI3:AI5"/>
  </mergeCells>
  <conditionalFormatting sqref="X109 Z109 AE10:AE43 AC6:AC47">
    <cfRule type="containsText" dxfId="43" priority="10" operator="containsText" text="неверно">
      <formula>NOT(ISERROR(SEARCH("неверно",X6)))</formula>
    </cfRule>
  </conditionalFormatting>
  <conditionalFormatting sqref="AE48:AE51 AC45:AC60">
    <cfRule type="containsText" dxfId="42" priority="9" operator="containsText" text="неверно">
      <formula>NOT(ISERROR(SEARCH("неверно",AC45)))</formula>
    </cfRule>
  </conditionalFormatting>
  <conditionalFormatting sqref="AE47">
    <cfRule type="containsText" dxfId="41" priority="8" operator="containsText" text="неверно">
      <formula>NOT(ISERROR(SEARCH("неверно",AE47)))</formula>
    </cfRule>
  </conditionalFormatting>
  <conditionalFormatting sqref="AE47 AE8">
    <cfRule type="containsText" dxfId="40" priority="7" operator="containsText" text="неверно">
      <formula>NOT(ISERROR(SEARCH("неверно",AE8)))</formula>
    </cfRule>
  </conditionalFormatting>
  <conditionalFormatting sqref="AC46">
    <cfRule type="containsText" dxfId="39" priority="6" operator="containsText" text="неверно">
      <formula>NOT(ISERROR(SEARCH("неверно",AC46)))</formula>
    </cfRule>
  </conditionalFormatting>
  <conditionalFormatting sqref="AC26">
    <cfRule type="containsText" dxfId="38" priority="5" operator="containsText" text="неверно">
      <formula>NOT(ISERROR(SEARCH("неверно",AC26)))</formula>
    </cfRule>
  </conditionalFormatting>
  <conditionalFormatting sqref="AE38 AC38">
    <cfRule type="containsText" dxfId="37" priority="4" operator="containsText" text="неверно">
      <formula>NOT(ISERROR(SEARCH("неверно",AC38)))</formula>
    </cfRule>
  </conditionalFormatting>
  <conditionalFormatting sqref="AC24">
    <cfRule type="containsText" dxfId="36" priority="3" operator="containsText" text="неверно">
      <formula>NOT(ISERROR(SEARCH("неверно",AC24)))</formula>
    </cfRule>
  </conditionalFormatting>
  <conditionalFormatting sqref="AE27 AC27">
    <cfRule type="containsText" dxfId="35" priority="2" operator="containsText" text="неверно">
      <formula>NOT(ISERROR(SEARCH("неверно",AC27)))</formula>
    </cfRule>
  </conditionalFormatting>
  <conditionalFormatting sqref="AE15 AC15">
    <cfRule type="containsText" dxfId="34" priority="1" operator="containsText" text="неверно">
      <formula>NOT(ISERROR(SEARCH("неверно",AC15)))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L7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/>
  <cols>
    <col min="1" max="1" width="37.7109375" style="1" customWidth="1"/>
    <col min="2" max="30" width="4.140625" customWidth="1"/>
    <col min="31" max="31" width="14" customWidth="1"/>
    <col min="32" max="32" width="11.140625" customWidth="1"/>
    <col min="33" max="33" width="13.7109375" customWidth="1"/>
    <col min="34" max="34" width="12.28515625" customWidth="1"/>
    <col min="35" max="35" width="13.5703125" customWidth="1"/>
    <col min="36" max="36" width="10.42578125" customWidth="1"/>
    <col min="37" max="37" width="12.140625" customWidth="1"/>
    <col min="38" max="38" width="10.5703125" customWidth="1"/>
  </cols>
  <sheetData>
    <row r="2" spans="1:38" s="2" customFormat="1" ht="16.5" customHeight="1" thickBot="1">
      <c r="A2" s="3"/>
    </row>
    <row r="3" spans="1:38" ht="27" customHeight="1">
      <c r="A3" s="397"/>
      <c r="B3" s="451" t="s">
        <v>59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5" t="s">
        <v>60</v>
      </c>
      <c r="W3" s="456"/>
      <c r="X3" s="456"/>
      <c r="Y3" s="456"/>
      <c r="Z3" s="456"/>
      <c r="AA3" s="456"/>
      <c r="AB3" s="456"/>
      <c r="AC3" s="456"/>
      <c r="AD3" s="457"/>
      <c r="AE3" s="461" t="s">
        <v>61</v>
      </c>
      <c r="AF3" s="462"/>
      <c r="AG3" s="462"/>
      <c r="AH3" s="462"/>
      <c r="AI3" s="463"/>
      <c r="AJ3" s="464" t="s">
        <v>3</v>
      </c>
      <c r="AK3" s="467" t="s">
        <v>62</v>
      </c>
      <c r="AL3" s="399" t="s">
        <v>4</v>
      </c>
    </row>
    <row r="4" spans="1:38" ht="23.25" customHeight="1" thickBot="1">
      <c r="A4" s="398"/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70"/>
      <c r="W4" s="471"/>
      <c r="X4" s="471"/>
      <c r="Y4" s="471"/>
      <c r="Z4" s="471"/>
      <c r="AA4" s="471"/>
      <c r="AB4" s="471"/>
      <c r="AC4" s="471"/>
      <c r="AD4" s="472"/>
      <c r="AE4" s="447" t="s">
        <v>0</v>
      </c>
      <c r="AF4" s="448"/>
      <c r="AG4" s="448" t="s">
        <v>1</v>
      </c>
      <c r="AH4" s="448"/>
      <c r="AI4" s="449" t="s">
        <v>2</v>
      </c>
      <c r="AJ4" s="465"/>
      <c r="AK4" s="468"/>
      <c r="AL4" s="400"/>
    </row>
    <row r="5" spans="1:38" ht="21.75" customHeight="1" thickBot="1">
      <c r="A5" s="47" t="s">
        <v>40</v>
      </c>
      <c r="B5" s="172">
        <v>1</v>
      </c>
      <c r="C5" s="173">
        <v>2</v>
      </c>
      <c r="D5" s="173">
        <v>3</v>
      </c>
      <c r="E5" s="173">
        <v>4</v>
      </c>
      <c r="F5" s="173">
        <v>5</v>
      </c>
      <c r="G5" s="173">
        <v>6</v>
      </c>
      <c r="H5" s="173">
        <v>7</v>
      </c>
      <c r="I5" s="173">
        <v>8</v>
      </c>
      <c r="J5" s="173">
        <v>9</v>
      </c>
      <c r="K5" s="173">
        <v>10</v>
      </c>
      <c r="L5" s="173">
        <v>11</v>
      </c>
      <c r="M5" s="173">
        <v>12</v>
      </c>
      <c r="N5" s="173">
        <v>13</v>
      </c>
      <c r="O5" s="173">
        <v>14</v>
      </c>
      <c r="P5" s="173">
        <v>15</v>
      </c>
      <c r="Q5" s="173">
        <v>16</v>
      </c>
      <c r="R5" s="173">
        <v>17</v>
      </c>
      <c r="S5" s="173">
        <v>18</v>
      </c>
      <c r="T5" s="173">
        <v>19</v>
      </c>
      <c r="U5" s="174">
        <v>20</v>
      </c>
      <c r="V5" s="152">
        <v>1</v>
      </c>
      <c r="W5" s="153">
        <v>2</v>
      </c>
      <c r="X5" s="153">
        <v>3</v>
      </c>
      <c r="Y5" s="153">
        <v>4</v>
      </c>
      <c r="Z5" s="153">
        <v>5</v>
      </c>
      <c r="AA5" s="153">
        <v>6</v>
      </c>
      <c r="AB5" s="153">
        <v>7</v>
      </c>
      <c r="AC5" s="153">
        <v>8</v>
      </c>
      <c r="AD5" s="154">
        <v>9</v>
      </c>
      <c r="AE5" s="76" t="s">
        <v>5</v>
      </c>
      <c r="AF5" s="77" t="s">
        <v>6</v>
      </c>
      <c r="AG5" s="77" t="s">
        <v>5</v>
      </c>
      <c r="AH5" s="78" t="s">
        <v>6</v>
      </c>
      <c r="AI5" s="450"/>
      <c r="AJ5" s="466"/>
      <c r="AK5" s="469"/>
      <c r="AL5" s="446"/>
    </row>
    <row r="6" spans="1:38" ht="21.95" customHeight="1">
      <c r="A6" s="63" t="s">
        <v>20</v>
      </c>
      <c r="B6" s="175">
        <v>1</v>
      </c>
      <c r="C6" s="64">
        <v>1</v>
      </c>
      <c r="D6" s="64">
        <v>1</v>
      </c>
      <c r="E6" s="64">
        <v>1</v>
      </c>
      <c r="F6" s="64">
        <v>1</v>
      </c>
      <c r="G6" s="64">
        <v>1</v>
      </c>
      <c r="H6" s="64">
        <v>1</v>
      </c>
      <c r="I6" s="64">
        <v>1</v>
      </c>
      <c r="J6" s="64">
        <v>1</v>
      </c>
      <c r="K6" s="64">
        <v>1</v>
      </c>
      <c r="L6" s="64">
        <v>1</v>
      </c>
      <c r="M6" s="64">
        <v>1</v>
      </c>
      <c r="N6" s="64">
        <v>1</v>
      </c>
      <c r="O6" s="64">
        <v>1</v>
      </c>
      <c r="P6" s="64">
        <v>1</v>
      </c>
      <c r="Q6" s="176">
        <v>1</v>
      </c>
      <c r="R6" s="176">
        <v>1</v>
      </c>
      <c r="S6" s="176">
        <v>1</v>
      </c>
      <c r="T6" s="176">
        <v>1</v>
      </c>
      <c r="U6" s="177">
        <v>1</v>
      </c>
      <c r="V6" s="178">
        <v>1</v>
      </c>
      <c r="W6" s="176">
        <v>1</v>
      </c>
      <c r="X6" s="176">
        <v>1</v>
      </c>
      <c r="Y6" s="176">
        <v>1</v>
      </c>
      <c r="Z6" s="176">
        <v>1</v>
      </c>
      <c r="AA6" s="176">
        <v>1</v>
      </c>
      <c r="AB6" s="176">
        <v>1</v>
      </c>
      <c r="AC6" s="176">
        <v>1</v>
      </c>
      <c r="AD6" s="179">
        <v>1</v>
      </c>
      <c r="AE6" s="82">
        <v>45095</v>
      </c>
      <c r="AF6" s="83">
        <v>0.60930555555555554</v>
      </c>
      <c r="AG6" s="84">
        <v>45095</v>
      </c>
      <c r="AH6" s="85">
        <v>0.68303240740740734</v>
      </c>
      <c r="AI6" s="86">
        <f>AH6-AF6</f>
        <v>7.3726851851851793E-2</v>
      </c>
      <c r="AJ6" s="87"/>
      <c r="AK6" s="88">
        <f>SUM(B6:AD6)-AJ6</f>
        <v>29</v>
      </c>
      <c r="AL6" s="232">
        <v>1</v>
      </c>
    </row>
    <row r="7" spans="1:38" ht="21.95" customHeight="1">
      <c r="A7" s="63" t="s">
        <v>17</v>
      </c>
      <c r="B7" s="9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67">
        <v>1</v>
      </c>
      <c r="R7" s="67">
        <v>1</v>
      </c>
      <c r="S7" s="67">
        <v>1</v>
      </c>
      <c r="T7" s="67">
        <v>1</v>
      </c>
      <c r="U7" s="70">
        <v>1</v>
      </c>
      <c r="V7" s="158">
        <v>1</v>
      </c>
      <c r="W7" s="67">
        <v>1</v>
      </c>
      <c r="X7" s="67">
        <v>1</v>
      </c>
      <c r="Y7" s="67">
        <v>1</v>
      </c>
      <c r="Z7" s="67">
        <v>1</v>
      </c>
      <c r="AA7" s="67">
        <v>1</v>
      </c>
      <c r="AB7" s="67">
        <v>1</v>
      </c>
      <c r="AC7" s="67">
        <v>1</v>
      </c>
      <c r="AD7" s="68">
        <v>1</v>
      </c>
      <c r="AE7" s="90">
        <v>45094</v>
      </c>
      <c r="AF7" s="91">
        <v>0.45429398148148148</v>
      </c>
      <c r="AG7" s="92">
        <v>45094</v>
      </c>
      <c r="AH7" s="93">
        <v>0.54944444444444451</v>
      </c>
      <c r="AI7" s="86">
        <f>AH7-AF7</f>
        <v>9.5150462962963034E-2</v>
      </c>
      <c r="AJ7" s="94"/>
      <c r="AK7" s="61">
        <f>SUM(B7:AD7)-AJ7</f>
        <v>29</v>
      </c>
      <c r="AL7" s="95">
        <v>2</v>
      </c>
    </row>
    <row r="8" spans="1:38" ht="21.95" customHeight="1">
      <c r="A8" s="63" t="s">
        <v>7</v>
      </c>
      <c r="B8" s="9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67">
        <v>1</v>
      </c>
      <c r="R8" s="67">
        <v>1</v>
      </c>
      <c r="S8" s="67">
        <v>1</v>
      </c>
      <c r="T8" s="67">
        <v>1</v>
      </c>
      <c r="U8" s="70">
        <v>1</v>
      </c>
      <c r="V8" s="158">
        <v>1</v>
      </c>
      <c r="W8" s="67">
        <v>1</v>
      </c>
      <c r="X8" s="67">
        <v>1</v>
      </c>
      <c r="Y8" s="67">
        <v>1</v>
      </c>
      <c r="Z8" s="67">
        <v>1</v>
      </c>
      <c r="AA8" s="67">
        <v>1</v>
      </c>
      <c r="AB8" s="67">
        <v>1</v>
      </c>
      <c r="AC8" s="67">
        <v>1</v>
      </c>
      <c r="AD8" s="68">
        <v>1</v>
      </c>
      <c r="AE8" s="90">
        <v>45105</v>
      </c>
      <c r="AF8" s="91">
        <v>0.50275462962962958</v>
      </c>
      <c r="AG8" s="92">
        <v>45105</v>
      </c>
      <c r="AH8" s="93">
        <v>0.60245370370370377</v>
      </c>
      <c r="AI8" s="86">
        <f>AH8-AF8</f>
        <v>9.969907407407419E-2</v>
      </c>
      <c r="AJ8" s="130"/>
      <c r="AK8" s="61">
        <f>SUM(B8:AD8)-AJ8</f>
        <v>29</v>
      </c>
      <c r="AL8" s="96">
        <v>3</v>
      </c>
    </row>
    <row r="9" spans="1:38" ht="21.95" customHeight="1">
      <c r="A9" s="63" t="s">
        <v>23</v>
      </c>
      <c r="B9" s="9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67">
        <v>1</v>
      </c>
      <c r="R9" s="67">
        <v>1</v>
      </c>
      <c r="S9" s="67">
        <v>1</v>
      </c>
      <c r="T9" s="67">
        <v>1</v>
      </c>
      <c r="U9" s="70">
        <v>1</v>
      </c>
      <c r="V9" s="158">
        <v>1</v>
      </c>
      <c r="W9" s="67">
        <v>1</v>
      </c>
      <c r="X9" s="67">
        <v>1</v>
      </c>
      <c r="Y9" s="67">
        <v>1</v>
      </c>
      <c r="Z9" s="67">
        <v>1</v>
      </c>
      <c r="AA9" s="67">
        <v>1</v>
      </c>
      <c r="AB9" s="67">
        <v>1</v>
      </c>
      <c r="AC9" s="67">
        <v>1</v>
      </c>
      <c r="AD9" s="68">
        <v>1</v>
      </c>
      <c r="AE9" s="90">
        <v>45098</v>
      </c>
      <c r="AF9" s="91">
        <v>0.35256944444444444</v>
      </c>
      <c r="AG9" s="92">
        <v>45098</v>
      </c>
      <c r="AH9" s="93">
        <v>0.46431712962962962</v>
      </c>
      <c r="AI9" s="86">
        <f>AH9-AF9</f>
        <v>0.11174768518518519</v>
      </c>
      <c r="AJ9" s="94"/>
      <c r="AK9" s="61">
        <f>SUM(B9:AD9)-AJ9</f>
        <v>29</v>
      </c>
      <c r="AL9" s="95">
        <v>4</v>
      </c>
    </row>
    <row r="10" spans="1:38" ht="21.95" customHeight="1">
      <c r="A10" s="63" t="s">
        <v>8</v>
      </c>
      <c r="B10" s="9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67">
        <v>1</v>
      </c>
      <c r="R10" s="67">
        <v>1</v>
      </c>
      <c r="S10" s="67">
        <v>1</v>
      </c>
      <c r="T10" s="67">
        <v>1</v>
      </c>
      <c r="U10" s="70">
        <v>1</v>
      </c>
      <c r="V10" s="158">
        <v>1</v>
      </c>
      <c r="W10" s="67">
        <v>1</v>
      </c>
      <c r="X10" s="67">
        <v>1</v>
      </c>
      <c r="Y10" s="67">
        <v>1</v>
      </c>
      <c r="Z10" s="67">
        <v>1</v>
      </c>
      <c r="AA10" s="67">
        <v>1</v>
      </c>
      <c r="AB10" s="67">
        <v>1</v>
      </c>
      <c r="AC10" s="67">
        <v>1</v>
      </c>
      <c r="AD10" s="68">
        <v>1</v>
      </c>
      <c r="AE10" s="90">
        <v>45105</v>
      </c>
      <c r="AF10" s="91">
        <v>0.64824074074074078</v>
      </c>
      <c r="AG10" s="92">
        <v>45105</v>
      </c>
      <c r="AH10" s="93">
        <v>0.76768518518518514</v>
      </c>
      <c r="AI10" s="86">
        <f>AH10-AF10</f>
        <v>0.11944444444444435</v>
      </c>
      <c r="AJ10" s="130"/>
      <c r="AK10" s="61">
        <f>SUM(B10:AD10)-AJ10</f>
        <v>29</v>
      </c>
      <c r="AL10" s="95">
        <v>5</v>
      </c>
    </row>
    <row r="11" spans="1:38" ht="21.95" customHeight="1">
      <c r="A11" s="63" t="s">
        <v>49</v>
      </c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160"/>
      <c r="R11" s="160"/>
      <c r="S11" s="160"/>
      <c r="T11" s="160"/>
      <c r="U11" s="180"/>
      <c r="V11" s="159"/>
      <c r="W11" s="160"/>
      <c r="X11" s="160"/>
      <c r="Y11" s="160"/>
      <c r="Z11" s="160"/>
      <c r="AA11" s="160"/>
      <c r="AB11" s="160"/>
      <c r="AC11" s="160"/>
      <c r="AD11" s="161"/>
      <c r="AE11" s="233"/>
      <c r="AF11" s="109"/>
      <c r="AG11" s="234"/>
      <c r="AH11" s="235"/>
      <c r="AI11" s="111"/>
      <c r="AJ11" s="107"/>
      <c r="AK11" s="108"/>
      <c r="AL11" s="238"/>
    </row>
    <row r="12" spans="1:38" ht="21.95" customHeight="1">
      <c r="A12" s="63" t="s">
        <v>54</v>
      </c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160"/>
      <c r="R12" s="160"/>
      <c r="S12" s="160"/>
      <c r="T12" s="160"/>
      <c r="U12" s="180"/>
      <c r="V12" s="159"/>
      <c r="W12" s="160"/>
      <c r="X12" s="160"/>
      <c r="Y12" s="160"/>
      <c r="Z12" s="160"/>
      <c r="AA12" s="160"/>
      <c r="AB12" s="160"/>
      <c r="AC12" s="160"/>
      <c r="AD12" s="161"/>
      <c r="AE12" s="233"/>
      <c r="AF12" s="109"/>
      <c r="AG12" s="234"/>
      <c r="AH12" s="235"/>
      <c r="AI12" s="111"/>
      <c r="AJ12" s="107"/>
      <c r="AK12" s="108"/>
      <c r="AL12" s="238"/>
    </row>
    <row r="13" spans="1:38" ht="21.95" customHeight="1">
      <c r="A13" s="63" t="s">
        <v>38</v>
      </c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160"/>
      <c r="R13" s="160"/>
      <c r="S13" s="160"/>
      <c r="T13" s="160"/>
      <c r="U13" s="180"/>
      <c r="V13" s="159"/>
      <c r="W13" s="160"/>
      <c r="X13" s="160"/>
      <c r="Y13" s="160"/>
      <c r="Z13" s="160"/>
      <c r="AA13" s="160"/>
      <c r="AB13" s="160"/>
      <c r="AC13" s="160"/>
      <c r="AD13" s="161"/>
      <c r="AE13" s="233"/>
      <c r="AF13" s="109"/>
      <c r="AG13" s="234"/>
      <c r="AH13" s="235"/>
      <c r="AI13" s="111"/>
      <c r="AJ13" s="107"/>
      <c r="AK13" s="108"/>
      <c r="AL13" s="238"/>
    </row>
    <row r="14" spans="1:38" ht="21.95" customHeight="1">
      <c r="A14" s="63" t="s">
        <v>46</v>
      </c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160"/>
      <c r="R14" s="160"/>
      <c r="S14" s="160"/>
      <c r="T14" s="160"/>
      <c r="U14" s="180"/>
      <c r="V14" s="159"/>
      <c r="W14" s="160"/>
      <c r="X14" s="160"/>
      <c r="Y14" s="160"/>
      <c r="Z14" s="160"/>
      <c r="AA14" s="160"/>
      <c r="AB14" s="160"/>
      <c r="AC14" s="160"/>
      <c r="AD14" s="161"/>
      <c r="AE14" s="233"/>
      <c r="AF14" s="109"/>
      <c r="AG14" s="234"/>
      <c r="AH14" s="235"/>
      <c r="AI14" s="111"/>
      <c r="AJ14" s="107"/>
      <c r="AK14" s="108"/>
      <c r="AL14" s="238"/>
    </row>
    <row r="15" spans="1:38" ht="21.95" customHeight="1">
      <c r="A15" s="63" t="s">
        <v>58</v>
      </c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160"/>
      <c r="R15" s="160"/>
      <c r="S15" s="160"/>
      <c r="T15" s="160"/>
      <c r="U15" s="180"/>
      <c r="V15" s="159"/>
      <c r="W15" s="160"/>
      <c r="X15" s="160"/>
      <c r="Y15" s="160"/>
      <c r="Z15" s="160"/>
      <c r="AA15" s="160"/>
      <c r="AB15" s="160"/>
      <c r="AC15" s="160"/>
      <c r="AD15" s="161"/>
      <c r="AE15" s="233"/>
      <c r="AF15" s="109"/>
      <c r="AG15" s="234"/>
      <c r="AH15" s="235"/>
      <c r="AI15" s="111"/>
      <c r="AJ15" s="107"/>
      <c r="AK15" s="108"/>
      <c r="AL15" s="238"/>
    </row>
    <row r="16" spans="1:38" ht="21.95" customHeight="1">
      <c r="A16" s="63" t="s">
        <v>42</v>
      </c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160"/>
      <c r="R16" s="160"/>
      <c r="S16" s="160"/>
      <c r="T16" s="160"/>
      <c r="U16" s="180"/>
      <c r="V16" s="159"/>
      <c r="W16" s="160"/>
      <c r="X16" s="160"/>
      <c r="Y16" s="160"/>
      <c r="Z16" s="160"/>
      <c r="AA16" s="160"/>
      <c r="AB16" s="160"/>
      <c r="AC16" s="160"/>
      <c r="AD16" s="161"/>
      <c r="AE16" s="102"/>
      <c r="AF16" s="103"/>
      <c r="AG16" s="104"/>
      <c r="AH16" s="105"/>
      <c r="AI16" s="112"/>
      <c r="AJ16" s="107"/>
      <c r="AK16" s="108"/>
      <c r="AL16" s="238"/>
    </row>
    <row r="17" spans="1:38" ht="21.95" customHeight="1">
      <c r="A17" s="63" t="s">
        <v>9</v>
      </c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160"/>
      <c r="R17" s="160"/>
      <c r="S17" s="160"/>
      <c r="T17" s="160"/>
      <c r="U17" s="180"/>
      <c r="V17" s="159"/>
      <c r="W17" s="160"/>
      <c r="X17" s="160"/>
      <c r="Y17" s="160"/>
      <c r="Z17" s="160"/>
      <c r="AA17" s="160"/>
      <c r="AB17" s="160"/>
      <c r="AC17" s="160"/>
      <c r="AD17" s="161"/>
      <c r="AE17" s="102"/>
      <c r="AF17" s="103"/>
      <c r="AG17" s="104"/>
      <c r="AH17" s="105"/>
      <c r="AI17" s="112"/>
      <c r="AJ17" s="107"/>
      <c r="AK17" s="108"/>
      <c r="AL17" s="238"/>
    </row>
    <row r="18" spans="1:38" ht="21.95" customHeight="1">
      <c r="A18" s="63" t="s">
        <v>52</v>
      </c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160"/>
      <c r="R18" s="160"/>
      <c r="S18" s="160"/>
      <c r="T18" s="160"/>
      <c r="U18" s="180"/>
      <c r="V18" s="159"/>
      <c r="W18" s="160"/>
      <c r="X18" s="160"/>
      <c r="Y18" s="160"/>
      <c r="Z18" s="160"/>
      <c r="AA18" s="160"/>
      <c r="AB18" s="160"/>
      <c r="AC18" s="160"/>
      <c r="AD18" s="161"/>
      <c r="AE18" s="102"/>
      <c r="AF18" s="103"/>
      <c r="AG18" s="104"/>
      <c r="AH18" s="105"/>
      <c r="AI18" s="112"/>
      <c r="AJ18" s="107"/>
      <c r="AK18" s="108"/>
      <c r="AL18" s="238"/>
    </row>
    <row r="19" spans="1:38" ht="21.95" customHeight="1">
      <c r="A19" s="63" t="s">
        <v>53</v>
      </c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160"/>
      <c r="R19" s="160"/>
      <c r="S19" s="160"/>
      <c r="T19" s="160"/>
      <c r="U19" s="180"/>
      <c r="V19" s="159"/>
      <c r="W19" s="160"/>
      <c r="X19" s="160"/>
      <c r="Y19" s="160"/>
      <c r="Z19" s="160"/>
      <c r="AA19" s="160"/>
      <c r="AB19" s="160"/>
      <c r="AC19" s="160"/>
      <c r="AD19" s="161"/>
      <c r="AE19" s="102"/>
      <c r="AF19" s="103"/>
      <c r="AG19" s="104"/>
      <c r="AH19" s="105"/>
      <c r="AI19" s="112"/>
      <c r="AJ19" s="107"/>
      <c r="AK19" s="108"/>
      <c r="AL19" s="275"/>
    </row>
    <row r="20" spans="1:38" ht="21.95" customHeight="1">
      <c r="A20" s="63" t="s">
        <v>24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160"/>
      <c r="R20" s="160"/>
      <c r="S20" s="160"/>
      <c r="T20" s="160"/>
      <c r="U20" s="180"/>
      <c r="V20" s="159"/>
      <c r="W20" s="160"/>
      <c r="X20" s="160"/>
      <c r="Y20" s="160"/>
      <c r="Z20" s="160"/>
      <c r="AA20" s="160"/>
      <c r="AB20" s="160"/>
      <c r="AC20" s="160"/>
      <c r="AD20" s="161"/>
      <c r="AE20" s="233"/>
      <c r="AF20" s="109"/>
      <c r="AG20" s="234"/>
      <c r="AH20" s="235"/>
      <c r="AI20" s="111"/>
      <c r="AJ20" s="107"/>
      <c r="AK20" s="108"/>
      <c r="AL20" s="238"/>
    </row>
    <row r="21" spans="1:38" ht="21.95" customHeight="1">
      <c r="A21" s="63" t="s">
        <v>28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60"/>
      <c r="R21" s="160"/>
      <c r="S21" s="160"/>
      <c r="T21" s="160"/>
      <c r="U21" s="180"/>
      <c r="V21" s="159"/>
      <c r="W21" s="160"/>
      <c r="X21" s="160"/>
      <c r="Y21" s="160"/>
      <c r="Z21" s="160"/>
      <c r="AA21" s="160"/>
      <c r="AB21" s="160"/>
      <c r="AC21" s="160"/>
      <c r="AD21" s="161"/>
      <c r="AE21" s="233"/>
      <c r="AF21" s="109"/>
      <c r="AG21" s="234"/>
      <c r="AH21" s="235"/>
      <c r="AI21" s="111"/>
      <c r="AJ21" s="107"/>
      <c r="AK21" s="108"/>
      <c r="AL21" s="238"/>
    </row>
    <row r="22" spans="1:38" ht="21.95" customHeight="1">
      <c r="A22" s="63" t="s">
        <v>50</v>
      </c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160"/>
      <c r="R22" s="160"/>
      <c r="S22" s="160"/>
      <c r="T22" s="160"/>
      <c r="U22" s="180"/>
      <c r="V22" s="159"/>
      <c r="W22" s="160"/>
      <c r="X22" s="160"/>
      <c r="Y22" s="160"/>
      <c r="Z22" s="160"/>
      <c r="AA22" s="160"/>
      <c r="AB22" s="160"/>
      <c r="AC22" s="160"/>
      <c r="AD22" s="161"/>
      <c r="AE22" s="233"/>
      <c r="AF22" s="109"/>
      <c r="AG22" s="234"/>
      <c r="AH22" s="235"/>
      <c r="AI22" s="111"/>
      <c r="AJ22" s="107"/>
      <c r="AK22" s="108"/>
      <c r="AL22" s="238"/>
    </row>
    <row r="23" spans="1:38" ht="21.95" customHeight="1">
      <c r="A23" s="63" t="s">
        <v>37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160"/>
      <c r="R23" s="160"/>
      <c r="S23" s="160"/>
      <c r="T23" s="160"/>
      <c r="U23" s="180"/>
      <c r="V23" s="159"/>
      <c r="W23" s="160"/>
      <c r="X23" s="160"/>
      <c r="Y23" s="160"/>
      <c r="Z23" s="160"/>
      <c r="AA23" s="160"/>
      <c r="AB23" s="160"/>
      <c r="AC23" s="160"/>
      <c r="AD23" s="161"/>
      <c r="AE23" s="233"/>
      <c r="AF23" s="109"/>
      <c r="AG23" s="234"/>
      <c r="AH23" s="235"/>
      <c r="AI23" s="111"/>
      <c r="AJ23" s="107"/>
      <c r="AK23" s="108"/>
      <c r="AL23" s="238"/>
    </row>
    <row r="24" spans="1:38" ht="21.95" customHeight="1">
      <c r="A24" s="63" t="s">
        <v>22</v>
      </c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160"/>
      <c r="R24" s="160"/>
      <c r="S24" s="160"/>
      <c r="T24" s="160"/>
      <c r="U24" s="180"/>
      <c r="V24" s="159"/>
      <c r="W24" s="160"/>
      <c r="X24" s="160"/>
      <c r="Y24" s="160"/>
      <c r="Z24" s="160"/>
      <c r="AA24" s="160"/>
      <c r="AB24" s="160"/>
      <c r="AC24" s="160"/>
      <c r="AD24" s="161"/>
      <c r="AE24" s="233"/>
      <c r="AF24" s="109"/>
      <c r="AG24" s="234"/>
      <c r="AH24" s="235"/>
      <c r="AI24" s="111"/>
      <c r="AJ24" s="107"/>
      <c r="AK24" s="108"/>
      <c r="AL24" s="238"/>
    </row>
    <row r="25" spans="1:38" ht="21.95" customHeight="1">
      <c r="A25" s="63" t="s">
        <v>48</v>
      </c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160"/>
      <c r="R25" s="160"/>
      <c r="S25" s="160"/>
      <c r="T25" s="160"/>
      <c r="U25" s="180"/>
      <c r="V25" s="159"/>
      <c r="W25" s="160"/>
      <c r="X25" s="160"/>
      <c r="Y25" s="160"/>
      <c r="Z25" s="160"/>
      <c r="AA25" s="160"/>
      <c r="AB25" s="160"/>
      <c r="AC25" s="160"/>
      <c r="AD25" s="161"/>
      <c r="AE25" s="233"/>
      <c r="AF25" s="109"/>
      <c r="AG25" s="234"/>
      <c r="AH25" s="235"/>
      <c r="AI25" s="111"/>
      <c r="AJ25" s="107"/>
      <c r="AK25" s="108"/>
      <c r="AL25" s="238"/>
    </row>
    <row r="26" spans="1:38" ht="21.95" customHeight="1">
      <c r="A26" s="63" t="s">
        <v>56</v>
      </c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160"/>
      <c r="R26" s="160"/>
      <c r="S26" s="160"/>
      <c r="T26" s="160"/>
      <c r="U26" s="180"/>
      <c r="V26" s="159"/>
      <c r="W26" s="160"/>
      <c r="X26" s="160"/>
      <c r="Y26" s="160"/>
      <c r="Z26" s="160"/>
      <c r="AA26" s="160"/>
      <c r="AB26" s="160"/>
      <c r="AC26" s="160"/>
      <c r="AD26" s="161"/>
      <c r="AE26" s="233"/>
      <c r="AF26" s="109"/>
      <c r="AG26" s="234"/>
      <c r="AH26" s="235"/>
      <c r="AI26" s="111"/>
      <c r="AJ26" s="107"/>
      <c r="AK26" s="108"/>
      <c r="AL26" s="238"/>
    </row>
    <row r="27" spans="1:38" ht="21.95" customHeight="1">
      <c r="A27" s="63" t="s">
        <v>36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160"/>
      <c r="R27" s="160"/>
      <c r="S27" s="160"/>
      <c r="T27" s="160"/>
      <c r="U27" s="180"/>
      <c r="V27" s="159"/>
      <c r="W27" s="160"/>
      <c r="X27" s="160"/>
      <c r="Y27" s="160"/>
      <c r="Z27" s="160"/>
      <c r="AA27" s="160"/>
      <c r="AB27" s="160"/>
      <c r="AC27" s="160"/>
      <c r="AD27" s="161"/>
      <c r="AE27" s="233"/>
      <c r="AF27" s="109"/>
      <c r="AG27" s="234"/>
      <c r="AH27" s="235"/>
      <c r="AI27" s="111"/>
      <c r="AJ27" s="107"/>
      <c r="AK27" s="108"/>
      <c r="AL27" s="238"/>
    </row>
    <row r="28" spans="1:38" ht="21.95" customHeight="1">
      <c r="A28" s="63" t="s">
        <v>35</v>
      </c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160"/>
      <c r="R28" s="160"/>
      <c r="S28" s="160"/>
      <c r="T28" s="160"/>
      <c r="U28" s="180"/>
      <c r="V28" s="159"/>
      <c r="W28" s="160"/>
      <c r="X28" s="160"/>
      <c r="Y28" s="160"/>
      <c r="Z28" s="160"/>
      <c r="AA28" s="160"/>
      <c r="AB28" s="160"/>
      <c r="AC28" s="160"/>
      <c r="AD28" s="161"/>
      <c r="AE28" s="233"/>
      <c r="AF28" s="109"/>
      <c r="AG28" s="234"/>
      <c r="AH28" s="235"/>
      <c r="AI28" s="111"/>
      <c r="AJ28" s="107"/>
      <c r="AK28" s="108"/>
      <c r="AL28" s="238"/>
    </row>
    <row r="29" spans="1:38" ht="21.95" customHeight="1">
      <c r="A29" s="63" t="s">
        <v>47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160"/>
      <c r="R29" s="160"/>
      <c r="S29" s="160"/>
      <c r="T29" s="160"/>
      <c r="U29" s="180"/>
      <c r="V29" s="159"/>
      <c r="W29" s="160"/>
      <c r="X29" s="160"/>
      <c r="Y29" s="160"/>
      <c r="Z29" s="160"/>
      <c r="AA29" s="160"/>
      <c r="AB29" s="160"/>
      <c r="AC29" s="160"/>
      <c r="AD29" s="161"/>
      <c r="AE29" s="233"/>
      <c r="AF29" s="109"/>
      <c r="AG29" s="234"/>
      <c r="AH29" s="235"/>
      <c r="AI29" s="111"/>
      <c r="AJ29" s="107"/>
      <c r="AK29" s="108"/>
      <c r="AL29" s="238"/>
    </row>
    <row r="30" spans="1:38" ht="21.95" customHeight="1">
      <c r="A30" s="63" t="s">
        <v>10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160"/>
      <c r="R30" s="160"/>
      <c r="S30" s="160"/>
      <c r="T30" s="160"/>
      <c r="U30" s="180"/>
      <c r="V30" s="159"/>
      <c r="W30" s="160"/>
      <c r="X30" s="160"/>
      <c r="Y30" s="160"/>
      <c r="Z30" s="160"/>
      <c r="AA30" s="160"/>
      <c r="AB30" s="160"/>
      <c r="AC30" s="160"/>
      <c r="AD30" s="161"/>
      <c r="AE30" s="233"/>
      <c r="AF30" s="109"/>
      <c r="AG30" s="234"/>
      <c r="AH30" s="235"/>
      <c r="AI30" s="111"/>
      <c r="AJ30" s="107"/>
      <c r="AK30" s="108"/>
      <c r="AL30" s="238"/>
    </row>
    <row r="31" spans="1:38" ht="21.95" customHeight="1">
      <c r="A31" s="63" t="s">
        <v>25</v>
      </c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160"/>
      <c r="R31" s="160"/>
      <c r="S31" s="160"/>
      <c r="T31" s="160"/>
      <c r="U31" s="180"/>
      <c r="V31" s="159"/>
      <c r="W31" s="160"/>
      <c r="X31" s="160"/>
      <c r="Y31" s="160"/>
      <c r="Z31" s="160"/>
      <c r="AA31" s="160"/>
      <c r="AB31" s="160"/>
      <c r="AC31" s="160"/>
      <c r="AD31" s="161"/>
      <c r="AE31" s="233"/>
      <c r="AF31" s="109"/>
      <c r="AG31" s="234"/>
      <c r="AH31" s="235"/>
      <c r="AI31" s="111"/>
      <c r="AJ31" s="107"/>
      <c r="AK31" s="108"/>
      <c r="AL31" s="238"/>
    </row>
    <row r="32" spans="1:38" ht="21.95" customHeight="1">
      <c r="A32" s="63" t="s">
        <v>45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160"/>
      <c r="R32" s="160"/>
      <c r="S32" s="160"/>
      <c r="T32" s="160"/>
      <c r="U32" s="180"/>
      <c r="V32" s="159"/>
      <c r="W32" s="160"/>
      <c r="X32" s="160"/>
      <c r="Y32" s="160"/>
      <c r="Z32" s="160"/>
      <c r="AA32" s="160"/>
      <c r="AB32" s="160"/>
      <c r="AC32" s="160"/>
      <c r="AD32" s="161"/>
      <c r="AE32" s="233"/>
      <c r="AF32" s="109"/>
      <c r="AG32" s="234"/>
      <c r="AH32" s="235"/>
      <c r="AI32" s="111"/>
      <c r="AJ32" s="107"/>
      <c r="AK32" s="108"/>
      <c r="AL32" s="238"/>
    </row>
    <row r="33" spans="1:38" ht="21.95" customHeight="1">
      <c r="A33" s="63" t="s">
        <v>26</v>
      </c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160"/>
      <c r="R33" s="160"/>
      <c r="S33" s="160"/>
      <c r="T33" s="160"/>
      <c r="U33" s="180"/>
      <c r="V33" s="159"/>
      <c r="W33" s="160"/>
      <c r="X33" s="160"/>
      <c r="Y33" s="160"/>
      <c r="Z33" s="160"/>
      <c r="AA33" s="160"/>
      <c r="AB33" s="160"/>
      <c r="AC33" s="160"/>
      <c r="AD33" s="161"/>
      <c r="AE33" s="233"/>
      <c r="AF33" s="109"/>
      <c r="AG33" s="234"/>
      <c r="AH33" s="235"/>
      <c r="AI33" s="111"/>
      <c r="AJ33" s="107"/>
      <c r="AK33" s="108"/>
      <c r="AL33" s="238"/>
    </row>
    <row r="34" spans="1:38" ht="21.95" customHeight="1">
      <c r="A34" s="63" t="s">
        <v>51</v>
      </c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160"/>
      <c r="R34" s="160"/>
      <c r="S34" s="160"/>
      <c r="T34" s="160"/>
      <c r="U34" s="180"/>
      <c r="V34" s="159"/>
      <c r="W34" s="160"/>
      <c r="X34" s="160"/>
      <c r="Y34" s="160"/>
      <c r="Z34" s="160"/>
      <c r="AA34" s="160"/>
      <c r="AB34" s="160"/>
      <c r="AC34" s="160"/>
      <c r="AD34" s="161"/>
      <c r="AE34" s="233"/>
      <c r="AF34" s="109"/>
      <c r="AG34" s="234"/>
      <c r="AH34" s="235"/>
      <c r="AI34" s="111"/>
      <c r="AJ34" s="107"/>
      <c r="AK34" s="108"/>
      <c r="AL34" s="238"/>
    </row>
    <row r="35" spans="1:38" ht="21.95" customHeight="1">
      <c r="A35" s="63" t="s">
        <v>19</v>
      </c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60"/>
      <c r="R35" s="160"/>
      <c r="S35" s="160"/>
      <c r="T35" s="160"/>
      <c r="U35" s="180"/>
      <c r="V35" s="159"/>
      <c r="W35" s="160"/>
      <c r="X35" s="160"/>
      <c r="Y35" s="160"/>
      <c r="Z35" s="160"/>
      <c r="AA35" s="160"/>
      <c r="AB35" s="160"/>
      <c r="AC35" s="160"/>
      <c r="AD35" s="161"/>
      <c r="AE35" s="233"/>
      <c r="AF35" s="109"/>
      <c r="AG35" s="234"/>
      <c r="AH35" s="235"/>
      <c r="AI35" s="111"/>
      <c r="AJ35" s="107"/>
      <c r="AK35" s="108"/>
      <c r="AL35" s="238"/>
    </row>
    <row r="36" spans="1:38" ht="21.95" customHeight="1">
      <c r="A36" s="63" t="s">
        <v>57</v>
      </c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160"/>
      <c r="R36" s="160"/>
      <c r="S36" s="160"/>
      <c r="T36" s="160"/>
      <c r="U36" s="180"/>
      <c r="V36" s="159"/>
      <c r="W36" s="160"/>
      <c r="X36" s="160"/>
      <c r="Y36" s="160"/>
      <c r="Z36" s="160"/>
      <c r="AA36" s="160"/>
      <c r="AB36" s="160"/>
      <c r="AC36" s="160"/>
      <c r="AD36" s="161"/>
      <c r="AE36" s="233"/>
      <c r="AF36" s="109"/>
      <c r="AG36" s="234"/>
      <c r="AH36" s="235"/>
      <c r="AI36" s="111"/>
      <c r="AJ36" s="107"/>
      <c r="AK36" s="108"/>
      <c r="AL36" s="238"/>
    </row>
    <row r="37" spans="1:38" ht="21.95" customHeight="1">
      <c r="A37" s="63" t="s">
        <v>55</v>
      </c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160"/>
      <c r="R37" s="160"/>
      <c r="S37" s="160"/>
      <c r="T37" s="160"/>
      <c r="U37" s="180"/>
      <c r="V37" s="159"/>
      <c r="W37" s="160"/>
      <c r="X37" s="160"/>
      <c r="Y37" s="160"/>
      <c r="Z37" s="160"/>
      <c r="AA37" s="160"/>
      <c r="AB37" s="160"/>
      <c r="AC37" s="160"/>
      <c r="AD37" s="161"/>
      <c r="AE37" s="233"/>
      <c r="AF37" s="109"/>
      <c r="AG37" s="234"/>
      <c r="AH37" s="235"/>
      <c r="AI37" s="111"/>
      <c r="AJ37" s="107"/>
      <c r="AK37" s="108"/>
      <c r="AL37" s="238"/>
    </row>
    <row r="38" spans="1:38" ht="21.95" customHeight="1">
      <c r="A38" s="63" t="s">
        <v>41</v>
      </c>
      <c r="B38" s="97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160"/>
      <c r="R38" s="160"/>
      <c r="S38" s="160"/>
      <c r="T38" s="160"/>
      <c r="U38" s="180"/>
      <c r="V38" s="159"/>
      <c r="W38" s="160"/>
      <c r="X38" s="160"/>
      <c r="Y38" s="160"/>
      <c r="Z38" s="160"/>
      <c r="AA38" s="160"/>
      <c r="AB38" s="160"/>
      <c r="AC38" s="160"/>
      <c r="AD38" s="161"/>
      <c r="AE38" s="233"/>
      <c r="AF38" s="109"/>
      <c r="AG38" s="234"/>
      <c r="AH38" s="235"/>
      <c r="AI38" s="111"/>
      <c r="AJ38" s="107"/>
      <c r="AK38" s="108"/>
      <c r="AL38" s="238"/>
    </row>
    <row r="39" spans="1:38" ht="21.95" customHeight="1">
      <c r="A39" s="63" t="s">
        <v>18</v>
      </c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160"/>
      <c r="R39" s="160"/>
      <c r="S39" s="160"/>
      <c r="T39" s="160"/>
      <c r="U39" s="180"/>
      <c r="V39" s="159"/>
      <c r="W39" s="160"/>
      <c r="X39" s="160"/>
      <c r="Y39" s="160"/>
      <c r="Z39" s="160"/>
      <c r="AA39" s="160"/>
      <c r="AB39" s="160"/>
      <c r="AC39" s="160"/>
      <c r="AD39" s="161"/>
      <c r="AE39" s="233"/>
      <c r="AF39" s="109"/>
      <c r="AG39" s="234"/>
      <c r="AH39" s="235"/>
      <c r="AI39" s="111"/>
      <c r="AJ39" s="107"/>
      <c r="AK39" s="108"/>
      <c r="AL39" s="238"/>
    </row>
    <row r="40" spans="1:38" ht="21.95" customHeight="1">
      <c r="A40" s="63" t="s">
        <v>29</v>
      </c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160"/>
      <c r="R40" s="160"/>
      <c r="S40" s="160"/>
      <c r="T40" s="160"/>
      <c r="U40" s="180"/>
      <c r="V40" s="159"/>
      <c r="W40" s="160"/>
      <c r="X40" s="160"/>
      <c r="Y40" s="160"/>
      <c r="Z40" s="160"/>
      <c r="AA40" s="160"/>
      <c r="AB40" s="160"/>
      <c r="AC40" s="160"/>
      <c r="AD40" s="161"/>
      <c r="AE40" s="233"/>
      <c r="AF40" s="109"/>
      <c r="AG40" s="234"/>
      <c r="AH40" s="235"/>
      <c r="AI40" s="111"/>
      <c r="AJ40" s="107"/>
      <c r="AK40" s="108"/>
      <c r="AL40" s="238"/>
    </row>
    <row r="41" spans="1:38" ht="21.95" customHeight="1">
      <c r="A41" s="63" t="s">
        <v>27</v>
      </c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160"/>
      <c r="R41" s="160"/>
      <c r="S41" s="160"/>
      <c r="T41" s="160"/>
      <c r="U41" s="180"/>
      <c r="V41" s="159"/>
      <c r="W41" s="160"/>
      <c r="X41" s="160"/>
      <c r="Y41" s="160"/>
      <c r="Z41" s="160"/>
      <c r="AA41" s="160"/>
      <c r="AB41" s="160"/>
      <c r="AC41" s="160"/>
      <c r="AD41" s="161"/>
      <c r="AE41" s="233"/>
      <c r="AF41" s="109"/>
      <c r="AG41" s="234"/>
      <c r="AH41" s="235"/>
      <c r="AI41" s="111"/>
      <c r="AJ41" s="107"/>
      <c r="AK41" s="108"/>
      <c r="AL41" s="238"/>
    </row>
    <row r="42" spans="1:38" ht="21.95" customHeight="1">
      <c r="A42" s="63" t="s">
        <v>33</v>
      </c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160"/>
      <c r="R42" s="160"/>
      <c r="S42" s="160"/>
      <c r="T42" s="160"/>
      <c r="U42" s="180"/>
      <c r="V42" s="159"/>
      <c r="W42" s="160"/>
      <c r="X42" s="160"/>
      <c r="Y42" s="160"/>
      <c r="Z42" s="160"/>
      <c r="AA42" s="160"/>
      <c r="AB42" s="160"/>
      <c r="AC42" s="160"/>
      <c r="AD42" s="161"/>
      <c r="AE42" s="233"/>
      <c r="AF42" s="109"/>
      <c r="AG42" s="234"/>
      <c r="AH42" s="235"/>
      <c r="AI42" s="111"/>
      <c r="AJ42" s="107"/>
      <c r="AK42" s="108"/>
      <c r="AL42" s="238"/>
    </row>
    <row r="43" spans="1:38" ht="18">
      <c r="A43" s="63" t="s">
        <v>39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160"/>
      <c r="R43" s="160"/>
      <c r="S43" s="160"/>
      <c r="T43" s="160"/>
      <c r="U43" s="180"/>
      <c r="V43" s="159"/>
      <c r="W43" s="160"/>
      <c r="X43" s="160"/>
      <c r="Y43" s="160"/>
      <c r="Z43" s="160"/>
      <c r="AA43" s="160"/>
      <c r="AB43" s="160"/>
      <c r="AC43" s="160"/>
      <c r="AD43" s="161"/>
      <c r="AE43" s="233"/>
      <c r="AF43" s="109"/>
      <c r="AG43" s="234"/>
      <c r="AH43" s="235"/>
      <c r="AI43" s="111"/>
      <c r="AJ43" s="107"/>
      <c r="AK43" s="108"/>
      <c r="AL43" s="238"/>
    </row>
    <row r="44" spans="1:38" ht="18">
      <c r="A44" s="63" t="s">
        <v>34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160"/>
      <c r="R44" s="160"/>
      <c r="S44" s="160"/>
      <c r="T44" s="160"/>
      <c r="U44" s="180"/>
      <c r="V44" s="159"/>
      <c r="W44" s="160"/>
      <c r="X44" s="160"/>
      <c r="Y44" s="160"/>
      <c r="Z44" s="160"/>
      <c r="AA44" s="160"/>
      <c r="AB44" s="160"/>
      <c r="AC44" s="160"/>
      <c r="AD44" s="161"/>
      <c r="AE44" s="233"/>
      <c r="AF44" s="109"/>
      <c r="AG44" s="234"/>
      <c r="AH44" s="235"/>
      <c r="AI44" s="111"/>
      <c r="AJ44" s="107"/>
      <c r="AK44" s="108"/>
      <c r="AL44" s="236"/>
    </row>
    <row r="45" spans="1:38" ht="18">
      <c r="A45" s="63" t="s">
        <v>43</v>
      </c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80"/>
      <c r="V45" s="159"/>
      <c r="W45" s="160"/>
      <c r="X45" s="160"/>
      <c r="Y45" s="160"/>
      <c r="Z45" s="160"/>
      <c r="AA45" s="160"/>
      <c r="AB45" s="160"/>
      <c r="AC45" s="160"/>
      <c r="AD45" s="161"/>
      <c r="AE45" s="233"/>
      <c r="AF45" s="109"/>
      <c r="AG45" s="234"/>
      <c r="AH45" s="235"/>
      <c r="AI45" s="111"/>
      <c r="AJ45" s="247"/>
      <c r="AK45" s="108"/>
      <c r="AL45" s="238"/>
    </row>
    <row r="46" spans="1:38" ht="18">
      <c r="A46" s="63" t="s">
        <v>44</v>
      </c>
      <c r="B46" s="251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72"/>
      <c r="R46" s="272"/>
      <c r="S46" s="272"/>
      <c r="T46" s="272"/>
      <c r="U46" s="273"/>
      <c r="V46" s="274"/>
      <c r="W46" s="272"/>
      <c r="X46" s="272"/>
      <c r="Y46" s="272"/>
      <c r="Z46" s="272"/>
      <c r="AA46" s="272"/>
      <c r="AB46" s="272"/>
      <c r="AC46" s="272"/>
      <c r="AD46" s="254"/>
      <c r="AE46" s="268"/>
      <c r="AF46" s="240"/>
      <c r="AG46" s="269"/>
      <c r="AH46" s="270"/>
      <c r="AI46" s="276"/>
      <c r="AJ46" s="258"/>
      <c r="AK46" s="259"/>
      <c r="AL46" s="238"/>
    </row>
    <row r="47" spans="1:38" ht="18.75" thickBot="1">
      <c r="A47" s="63" t="s">
        <v>21</v>
      </c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9"/>
      <c r="V47" s="115"/>
      <c r="W47" s="116"/>
      <c r="X47" s="116"/>
      <c r="Y47" s="116"/>
      <c r="Z47" s="116"/>
      <c r="AA47" s="116"/>
      <c r="AB47" s="116"/>
      <c r="AC47" s="116"/>
      <c r="AD47" s="118"/>
      <c r="AE47" s="263"/>
      <c r="AF47" s="169"/>
      <c r="AG47" s="264"/>
      <c r="AH47" s="265"/>
      <c r="AI47" s="194"/>
      <c r="AJ47" s="124"/>
      <c r="AK47" s="125"/>
      <c r="AL47" s="245"/>
    </row>
    <row r="77" spans="1:1" ht="21.95" customHeight="1">
      <c r="A77" s="48" t="s">
        <v>17</v>
      </c>
    </row>
    <row r="78" spans="1:1" ht="21.95" customHeight="1">
      <c r="A78" s="48" t="s">
        <v>44</v>
      </c>
    </row>
  </sheetData>
  <mergeCells count="10">
    <mergeCell ref="AL3:AL5"/>
    <mergeCell ref="AE4:AF4"/>
    <mergeCell ref="AG4:AH4"/>
    <mergeCell ref="AI4:AI5"/>
    <mergeCell ref="A3:A4"/>
    <mergeCell ref="B3:U4"/>
    <mergeCell ref="V3:AD4"/>
    <mergeCell ref="AE3:AI3"/>
    <mergeCell ref="AJ3:AJ5"/>
    <mergeCell ref="AK3:AK5"/>
  </mergeCells>
  <conditionalFormatting sqref="X109 Z109 AE6:AE47">
    <cfRule type="containsText" dxfId="33" priority="9" operator="containsText" text="неверно">
      <formula>NOT(ISERROR(SEARCH("неверно",X6)))</formula>
    </cfRule>
  </conditionalFormatting>
  <conditionalFormatting sqref="AG48 AG54 AE45:AE60">
    <cfRule type="containsText" dxfId="32" priority="8" operator="containsText" text="неверно">
      <formula>NOT(ISERROR(SEARCH("неверно",AE45)))</formula>
    </cfRule>
  </conditionalFormatting>
  <conditionalFormatting sqref="AG47">
    <cfRule type="containsText" dxfId="31" priority="7" operator="containsText" text="неверно">
      <formula>NOT(ISERROR(SEARCH("неверно",AG47)))</formula>
    </cfRule>
  </conditionalFormatting>
  <conditionalFormatting sqref="AG47 AG43 AG8">
    <cfRule type="containsText" dxfId="30" priority="6" operator="containsText" text="неверно">
      <formula>NOT(ISERROR(SEARCH("неверно",AG8)))</formula>
    </cfRule>
  </conditionalFormatting>
  <conditionalFormatting sqref="AE46">
    <cfRule type="containsText" dxfId="29" priority="5" operator="containsText" text="неверно">
      <formula>NOT(ISERROR(SEARCH("неверно",AE46)))</formula>
    </cfRule>
  </conditionalFormatting>
  <conditionalFormatting sqref="AE38">
    <cfRule type="containsText" dxfId="28" priority="4" operator="containsText" text="неверно">
      <formula>NOT(ISERROR(SEARCH("неверно",AE38)))</formula>
    </cfRule>
  </conditionalFormatting>
  <conditionalFormatting sqref="AG24 AE24">
    <cfRule type="containsText" dxfId="27" priority="3" operator="containsText" text="неверно">
      <formula>NOT(ISERROR(SEARCH("неверно",AE24)))</formula>
    </cfRule>
  </conditionalFormatting>
  <conditionalFormatting sqref="AE26">
    <cfRule type="containsText" dxfId="26" priority="2" operator="containsText" text="неверно">
      <formula>NOT(ISERROR(SEARCH("неверно",AE26)))</formula>
    </cfRule>
  </conditionalFormatting>
  <conditionalFormatting sqref="AE31">
    <cfRule type="containsText" dxfId="25" priority="1" operator="containsText" text="неверно">
      <formula>NOT(ISERROR(SEARCH("неверно",AE31)))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AH7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/>
  <cols>
    <col min="1" max="1" width="37.7109375" style="1" customWidth="1"/>
    <col min="2" max="23" width="4.140625" customWidth="1"/>
    <col min="24" max="24" width="14" customWidth="1"/>
    <col min="25" max="25" width="11.140625" customWidth="1"/>
    <col min="26" max="26" width="13.7109375" customWidth="1"/>
    <col min="27" max="27" width="12.28515625" customWidth="1"/>
    <col min="28" max="28" width="13.5703125" customWidth="1"/>
    <col min="29" max="29" width="10.42578125" customWidth="1"/>
    <col min="30" max="30" width="12.140625" customWidth="1"/>
    <col min="31" max="31" width="10.5703125" customWidth="1"/>
  </cols>
  <sheetData>
    <row r="2" spans="1:34" s="2" customFormat="1" ht="16.5" customHeight="1" thickBot="1">
      <c r="A2" s="3"/>
    </row>
    <row r="3" spans="1:34" ht="27" customHeight="1">
      <c r="A3" s="397"/>
      <c r="B3" s="451" t="s">
        <v>66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5" t="s">
        <v>60</v>
      </c>
      <c r="S3" s="456"/>
      <c r="T3" s="456"/>
      <c r="U3" s="456"/>
      <c r="V3" s="456"/>
      <c r="W3" s="457"/>
      <c r="X3" s="461" t="s">
        <v>61</v>
      </c>
      <c r="Y3" s="462"/>
      <c r="Z3" s="462"/>
      <c r="AA3" s="462"/>
      <c r="AB3" s="463"/>
      <c r="AC3" s="464" t="s">
        <v>3</v>
      </c>
      <c r="AD3" s="467" t="s">
        <v>62</v>
      </c>
      <c r="AE3" s="399" t="s">
        <v>4</v>
      </c>
    </row>
    <row r="4" spans="1:34" ht="23.25" customHeight="1" thickBot="1">
      <c r="A4" s="398"/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8"/>
      <c r="S4" s="459"/>
      <c r="T4" s="459"/>
      <c r="U4" s="459"/>
      <c r="V4" s="459"/>
      <c r="W4" s="460"/>
      <c r="X4" s="447" t="s">
        <v>0</v>
      </c>
      <c r="Y4" s="448"/>
      <c r="Z4" s="448" t="s">
        <v>1</v>
      </c>
      <c r="AA4" s="448"/>
      <c r="AB4" s="449" t="s">
        <v>2</v>
      </c>
      <c r="AC4" s="465"/>
      <c r="AD4" s="468"/>
      <c r="AE4" s="400"/>
    </row>
    <row r="5" spans="1:34" ht="21.75" customHeight="1" thickBot="1">
      <c r="A5" s="47" t="s">
        <v>40</v>
      </c>
      <c r="B5" s="71">
        <v>1</v>
      </c>
      <c r="C5" s="72">
        <v>2</v>
      </c>
      <c r="D5" s="72">
        <v>3</v>
      </c>
      <c r="E5" s="72">
        <v>4</v>
      </c>
      <c r="F5" s="72">
        <v>5</v>
      </c>
      <c r="G5" s="72">
        <v>6</v>
      </c>
      <c r="H5" s="72">
        <v>7</v>
      </c>
      <c r="I5" s="72">
        <v>8</v>
      </c>
      <c r="J5" s="72">
        <v>9</v>
      </c>
      <c r="K5" s="72">
        <v>10</v>
      </c>
      <c r="L5" s="72">
        <v>11</v>
      </c>
      <c r="M5" s="72">
        <v>12</v>
      </c>
      <c r="N5" s="72">
        <v>13</v>
      </c>
      <c r="O5" s="72">
        <v>14</v>
      </c>
      <c r="P5" s="72">
        <v>15</v>
      </c>
      <c r="Q5" s="151">
        <v>16</v>
      </c>
      <c r="R5" s="73">
        <v>1</v>
      </c>
      <c r="S5" s="74">
        <v>2</v>
      </c>
      <c r="T5" s="74">
        <v>3</v>
      </c>
      <c r="U5" s="74">
        <v>4</v>
      </c>
      <c r="V5" s="74">
        <v>5</v>
      </c>
      <c r="W5" s="75">
        <v>6</v>
      </c>
      <c r="X5" s="76" t="s">
        <v>5</v>
      </c>
      <c r="Y5" s="77" t="s">
        <v>6</v>
      </c>
      <c r="Z5" s="77" t="s">
        <v>5</v>
      </c>
      <c r="AA5" s="78" t="s">
        <v>6</v>
      </c>
      <c r="AB5" s="450"/>
      <c r="AC5" s="466"/>
      <c r="AD5" s="469"/>
      <c r="AE5" s="446"/>
    </row>
    <row r="6" spans="1:34" ht="21.95" customHeight="1">
      <c r="A6" s="63" t="s">
        <v>17</v>
      </c>
      <c r="B6" s="14">
        <v>1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3">
        <v>1</v>
      </c>
      <c r="R6" s="14">
        <v>1</v>
      </c>
      <c r="S6" s="15">
        <v>1</v>
      </c>
      <c r="T6" s="15">
        <v>1</v>
      </c>
      <c r="U6" s="15">
        <v>1</v>
      </c>
      <c r="V6" s="15">
        <v>1</v>
      </c>
      <c r="W6" s="16">
        <v>1</v>
      </c>
      <c r="X6" s="82">
        <v>45087</v>
      </c>
      <c r="Y6" s="83">
        <v>0.81880787037037039</v>
      </c>
      <c r="Z6" s="84">
        <v>45087</v>
      </c>
      <c r="AA6" s="85">
        <v>0.88188657407407411</v>
      </c>
      <c r="AB6" s="163">
        <f>AA6-Y6</f>
        <v>6.307870370370372E-2</v>
      </c>
      <c r="AC6" s="87"/>
      <c r="AD6" s="88">
        <f>SUM(B6:W6)-AC6</f>
        <v>22</v>
      </c>
      <c r="AE6" s="89">
        <v>1</v>
      </c>
    </row>
    <row r="7" spans="1:34" ht="21.95" customHeight="1">
      <c r="A7" s="63" t="s">
        <v>20</v>
      </c>
      <c r="B7" s="9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8">
        <v>1</v>
      </c>
      <c r="R7" s="9">
        <v>1</v>
      </c>
      <c r="S7" s="5">
        <v>1</v>
      </c>
      <c r="T7" s="5">
        <v>1</v>
      </c>
      <c r="U7" s="5">
        <v>1</v>
      </c>
      <c r="V7" s="5">
        <v>1</v>
      </c>
      <c r="W7" s="10">
        <v>1</v>
      </c>
      <c r="X7" s="90">
        <v>45090</v>
      </c>
      <c r="Y7" s="91">
        <v>0.76662037037037034</v>
      </c>
      <c r="Z7" s="92">
        <v>45090</v>
      </c>
      <c r="AA7" s="93">
        <v>0.83489583333333339</v>
      </c>
      <c r="AB7" s="144">
        <f>AA7-Y7</f>
        <v>6.8275462962963052E-2</v>
      </c>
      <c r="AC7" s="94"/>
      <c r="AD7" s="61">
        <f>SUM(B7:W7)-AC7</f>
        <v>22</v>
      </c>
      <c r="AE7" s="114">
        <v>2</v>
      </c>
    </row>
    <row r="8" spans="1:34" ht="21.95" customHeight="1">
      <c r="A8" s="63" t="s">
        <v>23</v>
      </c>
      <c r="B8" s="9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8">
        <v>1</v>
      </c>
      <c r="R8" s="9">
        <v>1</v>
      </c>
      <c r="S8" s="5">
        <v>1</v>
      </c>
      <c r="T8" s="5">
        <v>1</v>
      </c>
      <c r="U8" s="5">
        <v>1</v>
      </c>
      <c r="V8" s="5">
        <v>1</v>
      </c>
      <c r="W8" s="10">
        <v>1</v>
      </c>
      <c r="X8" s="90">
        <v>45100</v>
      </c>
      <c r="Y8" s="91">
        <v>0.43710648148148151</v>
      </c>
      <c r="Z8" s="92">
        <v>45100</v>
      </c>
      <c r="AA8" s="93">
        <v>0.51200231481481484</v>
      </c>
      <c r="AB8" s="144">
        <f>AA8-Y8</f>
        <v>7.4895833333333328E-2</v>
      </c>
      <c r="AC8" s="94"/>
      <c r="AD8" s="61">
        <f>SUM(B8:W8)-AC8</f>
        <v>22</v>
      </c>
      <c r="AE8" s="96">
        <v>3</v>
      </c>
    </row>
    <row r="9" spans="1:34" ht="21.95" customHeight="1">
      <c r="A9" s="63" t="s">
        <v>49</v>
      </c>
      <c r="B9" s="97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100"/>
      <c r="R9" s="97"/>
      <c r="S9" s="98"/>
      <c r="T9" s="98"/>
      <c r="U9" s="98"/>
      <c r="V9" s="98"/>
      <c r="W9" s="101"/>
      <c r="X9" s="233"/>
      <c r="Y9" s="109"/>
      <c r="Z9" s="234"/>
      <c r="AA9" s="235"/>
      <c r="AB9" s="167"/>
      <c r="AC9" s="107"/>
      <c r="AD9" s="108"/>
      <c r="AE9" s="236"/>
      <c r="AG9" s="6"/>
      <c r="AH9" s="4"/>
    </row>
    <row r="10" spans="1:34" ht="21.95" customHeight="1">
      <c r="A10" s="63" t="s">
        <v>54</v>
      </c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100"/>
      <c r="R10" s="97"/>
      <c r="S10" s="98"/>
      <c r="T10" s="98"/>
      <c r="U10" s="98"/>
      <c r="V10" s="98"/>
      <c r="W10" s="101"/>
      <c r="X10" s="233"/>
      <c r="Y10" s="109"/>
      <c r="Z10" s="234"/>
      <c r="AA10" s="235"/>
      <c r="AB10" s="167"/>
      <c r="AC10" s="107"/>
      <c r="AD10" s="108"/>
      <c r="AE10" s="236"/>
    </row>
    <row r="11" spans="1:34" ht="21.95" customHeight="1">
      <c r="A11" s="63" t="s">
        <v>21</v>
      </c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100"/>
      <c r="R11" s="97"/>
      <c r="S11" s="98"/>
      <c r="T11" s="98"/>
      <c r="U11" s="98"/>
      <c r="V11" s="98"/>
      <c r="W11" s="101"/>
      <c r="X11" s="233"/>
      <c r="Y11" s="109"/>
      <c r="Z11" s="234"/>
      <c r="AA11" s="235"/>
      <c r="AB11" s="167"/>
      <c r="AC11" s="107"/>
      <c r="AD11" s="108"/>
      <c r="AE11" s="236"/>
    </row>
    <row r="12" spans="1:34" ht="21.95" customHeight="1">
      <c r="A12" s="63" t="s">
        <v>58</v>
      </c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100"/>
      <c r="R12" s="97"/>
      <c r="S12" s="98"/>
      <c r="T12" s="98"/>
      <c r="U12" s="98"/>
      <c r="V12" s="98"/>
      <c r="W12" s="101"/>
      <c r="X12" s="102"/>
      <c r="Y12" s="103"/>
      <c r="Z12" s="104"/>
      <c r="AA12" s="105"/>
      <c r="AB12" s="147"/>
      <c r="AC12" s="107"/>
      <c r="AD12" s="108"/>
      <c r="AE12" s="236"/>
    </row>
    <row r="13" spans="1:34" ht="21.95" customHeight="1">
      <c r="A13" s="63" t="s">
        <v>42</v>
      </c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100"/>
      <c r="R13" s="97"/>
      <c r="S13" s="98"/>
      <c r="T13" s="98"/>
      <c r="U13" s="98"/>
      <c r="V13" s="98"/>
      <c r="W13" s="101"/>
      <c r="X13" s="102"/>
      <c r="Y13" s="103"/>
      <c r="Z13" s="104"/>
      <c r="AA13" s="105"/>
      <c r="AB13" s="147"/>
      <c r="AC13" s="107"/>
      <c r="AD13" s="108"/>
      <c r="AE13" s="236"/>
    </row>
    <row r="14" spans="1:34" ht="21.95" customHeight="1">
      <c r="A14" s="63" t="s">
        <v>9</v>
      </c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100"/>
      <c r="R14" s="97"/>
      <c r="S14" s="98"/>
      <c r="T14" s="98"/>
      <c r="U14" s="98"/>
      <c r="V14" s="98"/>
      <c r="W14" s="101"/>
      <c r="X14" s="102"/>
      <c r="Y14" s="103"/>
      <c r="Z14" s="104"/>
      <c r="AA14" s="105"/>
      <c r="AB14" s="147"/>
      <c r="AC14" s="107"/>
      <c r="AD14" s="108"/>
      <c r="AE14" s="236"/>
    </row>
    <row r="15" spans="1:34" ht="21.95" customHeight="1">
      <c r="A15" s="63" t="s">
        <v>52</v>
      </c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100"/>
      <c r="R15" s="97"/>
      <c r="S15" s="98"/>
      <c r="T15" s="98"/>
      <c r="U15" s="98"/>
      <c r="V15" s="98"/>
      <c r="W15" s="101"/>
      <c r="X15" s="102"/>
      <c r="Y15" s="103"/>
      <c r="Z15" s="113"/>
      <c r="AA15" s="105"/>
      <c r="AB15" s="147"/>
      <c r="AC15" s="107"/>
      <c r="AD15" s="108"/>
      <c r="AE15" s="236"/>
    </row>
    <row r="16" spans="1:34" ht="21.95" customHeight="1">
      <c r="A16" s="63" t="s">
        <v>53</v>
      </c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100"/>
      <c r="R16" s="97"/>
      <c r="S16" s="98"/>
      <c r="T16" s="98"/>
      <c r="U16" s="98"/>
      <c r="V16" s="98"/>
      <c r="W16" s="101"/>
      <c r="X16" s="102"/>
      <c r="Y16" s="103"/>
      <c r="Z16" s="104"/>
      <c r="AA16" s="105"/>
      <c r="AB16" s="147"/>
      <c r="AC16" s="107"/>
      <c r="AD16" s="108"/>
      <c r="AE16" s="237"/>
    </row>
    <row r="17" spans="1:34" ht="21.95" customHeight="1">
      <c r="A17" s="63" t="s">
        <v>38</v>
      </c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100"/>
      <c r="R17" s="97"/>
      <c r="S17" s="98"/>
      <c r="T17" s="98"/>
      <c r="U17" s="98"/>
      <c r="V17" s="98"/>
      <c r="W17" s="101"/>
      <c r="X17" s="233"/>
      <c r="Y17" s="109"/>
      <c r="Z17" s="234"/>
      <c r="AA17" s="235"/>
      <c r="AB17" s="167"/>
      <c r="AC17" s="107"/>
      <c r="AD17" s="108"/>
      <c r="AE17" s="236"/>
      <c r="AG17" s="6"/>
      <c r="AH17" s="4"/>
    </row>
    <row r="18" spans="1:34" ht="21.95" customHeight="1">
      <c r="A18" s="63" t="s">
        <v>46</v>
      </c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100"/>
      <c r="R18" s="97"/>
      <c r="S18" s="98"/>
      <c r="T18" s="98"/>
      <c r="U18" s="98"/>
      <c r="V18" s="98"/>
      <c r="W18" s="101"/>
      <c r="X18" s="233"/>
      <c r="Y18" s="109"/>
      <c r="Z18" s="234"/>
      <c r="AA18" s="235"/>
      <c r="AB18" s="167"/>
      <c r="AC18" s="107"/>
      <c r="AD18" s="108"/>
      <c r="AE18" s="236"/>
      <c r="AG18" s="6"/>
      <c r="AH18" s="4"/>
    </row>
    <row r="19" spans="1:34" ht="21.95" customHeight="1">
      <c r="A19" s="63" t="s">
        <v>24</v>
      </c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100"/>
      <c r="R19" s="97"/>
      <c r="S19" s="98"/>
      <c r="T19" s="98"/>
      <c r="U19" s="98"/>
      <c r="V19" s="98"/>
      <c r="W19" s="101"/>
      <c r="X19" s="233"/>
      <c r="Y19" s="109"/>
      <c r="Z19" s="234"/>
      <c r="AA19" s="235"/>
      <c r="AB19" s="167"/>
      <c r="AC19" s="107"/>
      <c r="AD19" s="108"/>
      <c r="AE19" s="236"/>
      <c r="AG19" s="6"/>
      <c r="AH19" s="4"/>
    </row>
    <row r="20" spans="1:34" ht="21.95" customHeight="1">
      <c r="A20" s="63" t="s">
        <v>28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100"/>
      <c r="R20" s="97"/>
      <c r="S20" s="98"/>
      <c r="T20" s="98"/>
      <c r="U20" s="98"/>
      <c r="V20" s="98"/>
      <c r="W20" s="101"/>
      <c r="X20" s="233"/>
      <c r="Y20" s="109"/>
      <c r="Z20" s="234"/>
      <c r="AA20" s="235"/>
      <c r="AB20" s="167"/>
      <c r="AC20" s="107"/>
      <c r="AD20" s="108"/>
      <c r="AE20" s="236"/>
    </row>
    <row r="21" spans="1:34" ht="21.95" customHeight="1">
      <c r="A21" s="63" t="s">
        <v>50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00"/>
      <c r="R21" s="97"/>
      <c r="S21" s="98"/>
      <c r="T21" s="98"/>
      <c r="U21" s="98"/>
      <c r="V21" s="98"/>
      <c r="W21" s="101"/>
      <c r="X21" s="233"/>
      <c r="Y21" s="109"/>
      <c r="Z21" s="234"/>
      <c r="AA21" s="235"/>
      <c r="AB21" s="167"/>
      <c r="AC21" s="107"/>
      <c r="AD21" s="108"/>
      <c r="AE21" s="236"/>
      <c r="AG21" s="6"/>
      <c r="AH21" s="4"/>
    </row>
    <row r="22" spans="1:34" ht="21.95" customHeight="1">
      <c r="A22" s="63" t="s">
        <v>37</v>
      </c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100"/>
      <c r="R22" s="97"/>
      <c r="S22" s="98"/>
      <c r="T22" s="98"/>
      <c r="U22" s="98"/>
      <c r="V22" s="98"/>
      <c r="W22" s="101"/>
      <c r="X22" s="233"/>
      <c r="Y22" s="109"/>
      <c r="Z22" s="234"/>
      <c r="AA22" s="235"/>
      <c r="AB22" s="167"/>
      <c r="AC22" s="107"/>
      <c r="AD22" s="108"/>
      <c r="AE22" s="236"/>
      <c r="AG22" s="6"/>
      <c r="AH22" s="4"/>
    </row>
    <row r="23" spans="1:34" ht="21.95" customHeight="1">
      <c r="A23" s="63" t="s">
        <v>22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100"/>
      <c r="R23" s="97"/>
      <c r="S23" s="98"/>
      <c r="T23" s="98"/>
      <c r="U23" s="98"/>
      <c r="V23" s="98"/>
      <c r="W23" s="101"/>
      <c r="X23" s="233"/>
      <c r="Y23" s="109"/>
      <c r="Z23" s="234"/>
      <c r="AA23" s="235"/>
      <c r="AB23" s="167"/>
      <c r="AC23" s="107"/>
      <c r="AD23" s="108"/>
      <c r="AE23" s="236"/>
      <c r="AG23" s="6"/>
      <c r="AH23" s="4"/>
    </row>
    <row r="24" spans="1:34" ht="21.95" customHeight="1">
      <c r="A24" s="63" t="s">
        <v>48</v>
      </c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100"/>
      <c r="R24" s="97"/>
      <c r="S24" s="98"/>
      <c r="T24" s="98"/>
      <c r="U24" s="98"/>
      <c r="V24" s="98"/>
      <c r="W24" s="101"/>
      <c r="X24" s="233"/>
      <c r="Y24" s="109"/>
      <c r="Z24" s="234"/>
      <c r="AA24" s="235"/>
      <c r="AB24" s="167"/>
      <c r="AC24" s="107"/>
      <c r="AD24" s="108"/>
      <c r="AE24" s="236"/>
    </row>
    <row r="25" spans="1:34" ht="21.95" customHeight="1">
      <c r="A25" s="63" t="s">
        <v>56</v>
      </c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100"/>
      <c r="R25" s="97"/>
      <c r="S25" s="98"/>
      <c r="T25" s="98"/>
      <c r="U25" s="98"/>
      <c r="V25" s="98"/>
      <c r="W25" s="101"/>
      <c r="X25" s="233"/>
      <c r="Y25" s="109"/>
      <c r="Z25" s="234"/>
      <c r="AA25" s="235"/>
      <c r="AB25" s="167"/>
      <c r="AC25" s="107"/>
      <c r="AD25" s="108"/>
      <c r="AE25" s="236"/>
    </row>
    <row r="26" spans="1:34" ht="21.95" customHeight="1">
      <c r="A26" s="63" t="s">
        <v>36</v>
      </c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100"/>
      <c r="R26" s="97"/>
      <c r="S26" s="98"/>
      <c r="T26" s="98"/>
      <c r="U26" s="98"/>
      <c r="V26" s="98"/>
      <c r="W26" s="101"/>
      <c r="X26" s="233"/>
      <c r="Y26" s="109"/>
      <c r="Z26" s="234"/>
      <c r="AA26" s="235"/>
      <c r="AB26" s="167"/>
      <c r="AC26" s="107"/>
      <c r="AD26" s="108"/>
      <c r="AE26" s="236"/>
    </row>
    <row r="27" spans="1:34" ht="21.95" customHeight="1">
      <c r="A27" s="63" t="s">
        <v>35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100"/>
      <c r="R27" s="97"/>
      <c r="S27" s="98"/>
      <c r="T27" s="98"/>
      <c r="U27" s="98"/>
      <c r="V27" s="98"/>
      <c r="W27" s="101"/>
      <c r="X27" s="233"/>
      <c r="Y27" s="109"/>
      <c r="Z27" s="234"/>
      <c r="AA27" s="235"/>
      <c r="AB27" s="167"/>
      <c r="AC27" s="107"/>
      <c r="AD27" s="108"/>
      <c r="AE27" s="236"/>
    </row>
    <row r="28" spans="1:34" ht="21.95" customHeight="1">
      <c r="A28" s="63" t="s">
        <v>47</v>
      </c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100"/>
      <c r="R28" s="97"/>
      <c r="S28" s="98"/>
      <c r="T28" s="98"/>
      <c r="U28" s="98"/>
      <c r="V28" s="98"/>
      <c r="W28" s="101"/>
      <c r="X28" s="233"/>
      <c r="Y28" s="109"/>
      <c r="Z28" s="234"/>
      <c r="AA28" s="235"/>
      <c r="AB28" s="167"/>
      <c r="AC28" s="107"/>
      <c r="AD28" s="108"/>
      <c r="AE28" s="236"/>
    </row>
    <row r="29" spans="1:34" ht="21.95" customHeight="1">
      <c r="A29" s="63" t="s">
        <v>10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100"/>
      <c r="R29" s="97"/>
      <c r="S29" s="98"/>
      <c r="T29" s="98"/>
      <c r="U29" s="98"/>
      <c r="V29" s="98"/>
      <c r="W29" s="101"/>
      <c r="X29" s="233"/>
      <c r="Y29" s="109"/>
      <c r="Z29" s="234"/>
      <c r="AA29" s="235"/>
      <c r="AB29" s="167"/>
      <c r="AC29" s="107"/>
      <c r="AD29" s="108"/>
      <c r="AE29" s="236"/>
    </row>
    <row r="30" spans="1:34" ht="21.95" customHeight="1">
      <c r="A30" s="63" t="s">
        <v>25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100"/>
      <c r="R30" s="97"/>
      <c r="S30" s="98"/>
      <c r="T30" s="98"/>
      <c r="U30" s="98"/>
      <c r="V30" s="98"/>
      <c r="W30" s="101"/>
      <c r="X30" s="233"/>
      <c r="Y30" s="109"/>
      <c r="Z30" s="234"/>
      <c r="AA30" s="235"/>
      <c r="AB30" s="167"/>
      <c r="AC30" s="107"/>
      <c r="AD30" s="108"/>
      <c r="AE30" s="236"/>
    </row>
    <row r="31" spans="1:34" ht="21.95" customHeight="1">
      <c r="A31" s="63" t="s">
        <v>45</v>
      </c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100"/>
      <c r="R31" s="97"/>
      <c r="S31" s="98"/>
      <c r="T31" s="98"/>
      <c r="U31" s="98"/>
      <c r="V31" s="98"/>
      <c r="W31" s="101"/>
      <c r="X31" s="233"/>
      <c r="Y31" s="109"/>
      <c r="Z31" s="234"/>
      <c r="AA31" s="235"/>
      <c r="AB31" s="167"/>
      <c r="AC31" s="107"/>
      <c r="AD31" s="108"/>
      <c r="AE31" s="236"/>
    </row>
    <row r="32" spans="1:34" ht="21.95" customHeight="1">
      <c r="A32" s="63" t="s">
        <v>26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100"/>
      <c r="R32" s="97"/>
      <c r="S32" s="98"/>
      <c r="T32" s="98"/>
      <c r="U32" s="98"/>
      <c r="V32" s="98"/>
      <c r="W32" s="101"/>
      <c r="X32" s="233"/>
      <c r="Y32" s="109"/>
      <c r="Z32" s="234"/>
      <c r="AA32" s="235"/>
      <c r="AB32" s="167"/>
      <c r="AC32" s="107"/>
      <c r="AD32" s="108"/>
      <c r="AE32" s="236"/>
    </row>
    <row r="33" spans="1:31" ht="21.95" customHeight="1">
      <c r="A33" s="63" t="s">
        <v>7</v>
      </c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100"/>
      <c r="R33" s="97"/>
      <c r="S33" s="98"/>
      <c r="T33" s="98"/>
      <c r="U33" s="98"/>
      <c r="V33" s="98"/>
      <c r="W33" s="101"/>
      <c r="X33" s="233"/>
      <c r="Y33" s="109"/>
      <c r="Z33" s="234"/>
      <c r="AA33" s="235"/>
      <c r="AB33" s="167"/>
      <c r="AC33" s="107"/>
      <c r="AD33" s="108"/>
      <c r="AE33" s="236"/>
    </row>
    <row r="34" spans="1:31" ht="21.95" customHeight="1">
      <c r="A34" s="63" t="s">
        <v>51</v>
      </c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100"/>
      <c r="R34" s="97"/>
      <c r="S34" s="98"/>
      <c r="T34" s="98"/>
      <c r="U34" s="98"/>
      <c r="V34" s="98"/>
      <c r="W34" s="101"/>
      <c r="X34" s="233"/>
      <c r="Y34" s="109"/>
      <c r="Z34" s="234"/>
      <c r="AA34" s="235"/>
      <c r="AB34" s="167"/>
      <c r="AC34" s="107"/>
      <c r="AD34" s="108"/>
      <c r="AE34" s="236"/>
    </row>
    <row r="35" spans="1:31" ht="21.95" customHeight="1">
      <c r="A35" s="63" t="s">
        <v>19</v>
      </c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100"/>
      <c r="R35" s="97"/>
      <c r="S35" s="98"/>
      <c r="T35" s="98"/>
      <c r="U35" s="98"/>
      <c r="V35" s="98"/>
      <c r="W35" s="101"/>
      <c r="X35" s="233"/>
      <c r="Y35" s="109"/>
      <c r="Z35" s="234"/>
      <c r="AA35" s="235"/>
      <c r="AB35" s="167"/>
      <c r="AC35" s="107"/>
      <c r="AD35" s="108"/>
      <c r="AE35" s="236"/>
    </row>
    <row r="36" spans="1:31" ht="21.95" customHeight="1">
      <c r="A36" s="63" t="s">
        <v>57</v>
      </c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100"/>
      <c r="R36" s="97"/>
      <c r="S36" s="98"/>
      <c r="T36" s="98"/>
      <c r="U36" s="98"/>
      <c r="V36" s="98"/>
      <c r="W36" s="101"/>
      <c r="X36" s="233"/>
      <c r="Y36" s="109"/>
      <c r="Z36" s="234"/>
      <c r="AA36" s="235"/>
      <c r="AB36" s="167"/>
      <c r="AC36" s="107"/>
      <c r="AD36" s="108"/>
      <c r="AE36" s="236"/>
    </row>
    <row r="37" spans="1:31" ht="21.95" customHeight="1">
      <c r="A37" s="63" t="s">
        <v>55</v>
      </c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1"/>
      <c r="R37" s="159"/>
      <c r="S37" s="160"/>
      <c r="T37" s="160"/>
      <c r="U37" s="160"/>
      <c r="V37" s="160"/>
      <c r="W37" s="180"/>
      <c r="X37" s="233"/>
      <c r="Y37" s="109"/>
      <c r="Z37" s="234"/>
      <c r="AA37" s="235"/>
      <c r="AB37" s="167"/>
      <c r="AC37" s="247"/>
      <c r="AD37" s="108"/>
      <c r="AE37" s="236"/>
    </row>
    <row r="38" spans="1:31" ht="21.95" customHeight="1">
      <c r="A38" s="63" t="s">
        <v>41</v>
      </c>
      <c r="B38" s="251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66"/>
      <c r="R38" s="251"/>
      <c r="S38" s="252"/>
      <c r="T38" s="252"/>
      <c r="U38" s="252"/>
      <c r="V38" s="252"/>
      <c r="W38" s="267"/>
      <c r="X38" s="268"/>
      <c r="Y38" s="240"/>
      <c r="Z38" s="269"/>
      <c r="AA38" s="270"/>
      <c r="AB38" s="271"/>
      <c r="AC38" s="258"/>
      <c r="AD38" s="259"/>
      <c r="AE38" s="236"/>
    </row>
    <row r="39" spans="1:31" ht="21.95" customHeight="1">
      <c r="A39" s="63" t="s">
        <v>8</v>
      </c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100"/>
      <c r="R39" s="97"/>
      <c r="S39" s="98"/>
      <c r="T39" s="98"/>
      <c r="U39" s="98"/>
      <c r="V39" s="98"/>
      <c r="W39" s="101"/>
      <c r="X39" s="233"/>
      <c r="Y39" s="109"/>
      <c r="Z39" s="234"/>
      <c r="AA39" s="235"/>
      <c r="AB39" s="167"/>
      <c r="AC39" s="107"/>
      <c r="AD39" s="108"/>
      <c r="AE39" s="236"/>
    </row>
    <row r="40" spans="1:31" ht="21.95" customHeight="1">
      <c r="A40" s="63" t="s">
        <v>18</v>
      </c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100"/>
      <c r="R40" s="97"/>
      <c r="S40" s="98"/>
      <c r="T40" s="98"/>
      <c r="U40" s="98"/>
      <c r="V40" s="98"/>
      <c r="W40" s="101"/>
      <c r="X40" s="233"/>
      <c r="Y40" s="109"/>
      <c r="Z40" s="234"/>
      <c r="AA40" s="235"/>
      <c r="AB40" s="167"/>
      <c r="AC40" s="107"/>
      <c r="AD40" s="108"/>
      <c r="AE40" s="236"/>
    </row>
    <row r="41" spans="1:31" ht="21.95" customHeight="1">
      <c r="A41" s="63" t="s">
        <v>29</v>
      </c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100"/>
      <c r="R41" s="97"/>
      <c r="S41" s="98"/>
      <c r="T41" s="98"/>
      <c r="U41" s="98"/>
      <c r="V41" s="98"/>
      <c r="W41" s="101"/>
      <c r="X41" s="233"/>
      <c r="Y41" s="109"/>
      <c r="Z41" s="234"/>
      <c r="AA41" s="235"/>
      <c r="AB41" s="167"/>
      <c r="AC41" s="107"/>
      <c r="AD41" s="108"/>
      <c r="AE41" s="236"/>
    </row>
    <row r="42" spans="1:31" ht="21.95" customHeight="1">
      <c r="A42" s="63" t="s">
        <v>27</v>
      </c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100"/>
      <c r="R42" s="97"/>
      <c r="S42" s="98"/>
      <c r="T42" s="98"/>
      <c r="U42" s="98"/>
      <c r="V42" s="98"/>
      <c r="W42" s="101"/>
      <c r="X42" s="233"/>
      <c r="Y42" s="109"/>
      <c r="Z42" s="234"/>
      <c r="AA42" s="235"/>
      <c r="AB42" s="167"/>
      <c r="AC42" s="107"/>
      <c r="AD42" s="108"/>
      <c r="AE42" s="238"/>
    </row>
    <row r="43" spans="1:31" ht="18">
      <c r="A43" s="63" t="s">
        <v>33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100"/>
      <c r="R43" s="97"/>
      <c r="S43" s="98"/>
      <c r="T43" s="98"/>
      <c r="U43" s="98"/>
      <c r="V43" s="98"/>
      <c r="W43" s="101"/>
      <c r="X43" s="233"/>
      <c r="Y43" s="109"/>
      <c r="Z43" s="234"/>
      <c r="AA43" s="235"/>
      <c r="AB43" s="167"/>
      <c r="AC43" s="107"/>
      <c r="AD43" s="108"/>
      <c r="AE43" s="238"/>
    </row>
    <row r="44" spans="1:31" ht="18">
      <c r="A44" s="63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100"/>
      <c r="R44" s="97"/>
      <c r="S44" s="98"/>
      <c r="T44" s="98"/>
      <c r="U44" s="98"/>
      <c r="V44" s="98"/>
      <c r="W44" s="101"/>
      <c r="X44" s="233"/>
      <c r="Y44" s="109"/>
      <c r="Z44" s="234"/>
      <c r="AA44" s="235"/>
      <c r="AB44" s="167"/>
      <c r="AC44" s="107"/>
      <c r="AD44" s="108"/>
      <c r="AE44" s="236"/>
    </row>
    <row r="45" spans="1:31" ht="18">
      <c r="A45" s="63" t="s">
        <v>34</v>
      </c>
      <c r="B45" s="97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100"/>
      <c r="R45" s="97"/>
      <c r="S45" s="98"/>
      <c r="T45" s="98"/>
      <c r="U45" s="98"/>
      <c r="V45" s="98"/>
      <c r="W45" s="101"/>
      <c r="X45" s="233"/>
      <c r="Y45" s="109"/>
      <c r="Z45" s="234"/>
      <c r="AA45" s="235"/>
      <c r="AB45" s="167"/>
      <c r="AC45" s="107"/>
      <c r="AD45" s="108"/>
      <c r="AE45" s="238"/>
    </row>
    <row r="46" spans="1:31" ht="18">
      <c r="A46" s="63" t="s">
        <v>43</v>
      </c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100"/>
      <c r="R46" s="97"/>
      <c r="S46" s="98"/>
      <c r="T46" s="98"/>
      <c r="U46" s="98"/>
      <c r="V46" s="98"/>
      <c r="W46" s="101"/>
      <c r="X46" s="233"/>
      <c r="Y46" s="109"/>
      <c r="Z46" s="234"/>
      <c r="AA46" s="235"/>
      <c r="AB46" s="167"/>
      <c r="AC46" s="107"/>
      <c r="AD46" s="108"/>
      <c r="AE46" s="238"/>
    </row>
    <row r="47" spans="1:31" ht="18.75" thickBot="1">
      <c r="A47" s="63" t="s">
        <v>44</v>
      </c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8"/>
      <c r="R47" s="115"/>
      <c r="S47" s="116"/>
      <c r="T47" s="116"/>
      <c r="U47" s="116"/>
      <c r="V47" s="116"/>
      <c r="W47" s="119"/>
      <c r="X47" s="263"/>
      <c r="Y47" s="169"/>
      <c r="Z47" s="264"/>
      <c r="AA47" s="265"/>
      <c r="AB47" s="171"/>
      <c r="AC47" s="124"/>
      <c r="AD47" s="125"/>
      <c r="AE47" s="245"/>
    </row>
    <row r="77" spans="1:1" ht="21.95" customHeight="1">
      <c r="A77" s="48" t="s">
        <v>17</v>
      </c>
    </row>
    <row r="78" spans="1:1" ht="21.95" customHeight="1">
      <c r="A78" s="48" t="s">
        <v>44</v>
      </c>
    </row>
  </sheetData>
  <mergeCells count="10">
    <mergeCell ref="A3:A4"/>
    <mergeCell ref="AC3:AC5"/>
    <mergeCell ref="AD3:AD5"/>
    <mergeCell ref="AE3:AE5"/>
    <mergeCell ref="X4:Y4"/>
    <mergeCell ref="Z4:AA4"/>
    <mergeCell ref="AB4:AB5"/>
    <mergeCell ref="B3:Q4"/>
    <mergeCell ref="R3:W4"/>
    <mergeCell ref="X3:AB3"/>
  </mergeCells>
  <conditionalFormatting sqref="X110 Z110 X6:X60">
    <cfRule type="containsText" dxfId="24" priority="6" operator="containsText" text="неверно">
      <formula>NOT(ISERROR(SEARCH("неверно",X6)))</formula>
    </cfRule>
  </conditionalFormatting>
  <conditionalFormatting sqref="Z41">
    <cfRule type="containsText" dxfId="23" priority="5" operator="containsText" text="неверно">
      <formula>NOT(ISERROR(SEARCH("неверно",Z41)))</formula>
    </cfRule>
  </conditionalFormatting>
  <conditionalFormatting sqref="Z47 Z43">
    <cfRule type="containsText" dxfId="22" priority="4" operator="containsText" text="неверно">
      <formula>NOT(ISERROR(SEARCH("неверно",Z43)))</formula>
    </cfRule>
  </conditionalFormatting>
  <conditionalFormatting sqref="X38">
    <cfRule type="containsText" dxfId="21" priority="3" operator="containsText" text="неверно">
      <formula>NOT(ISERROR(SEARCH("неверно",X38)))</formula>
    </cfRule>
  </conditionalFormatting>
  <conditionalFormatting sqref="Z26 X26">
    <cfRule type="containsText" dxfId="20" priority="2" operator="containsText" text="неверно">
      <formula>NOT(ISERROR(SEARCH("неверно",X26)))</formula>
    </cfRule>
  </conditionalFormatting>
  <conditionalFormatting sqref="X46">
    <cfRule type="containsText" dxfId="19" priority="1" operator="containsText" text="неверно">
      <formula>NOT(ISERROR(SEARCH("неверно",X46)))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AE78"/>
  <sheetViews>
    <sheetView topLeftCell="A3" workbookViewId="0">
      <pane xSplit="1" ySplit="3" topLeftCell="B6" activePane="bottomRight" state="frozen"/>
      <selection activeCell="A3" sqref="A3"/>
      <selection pane="topRight" activeCell="B3" sqref="B3"/>
      <selection pane="bottomLeft" activeCell="A6" sqref="A6"/>
      <selection pane="bottomRight" activeCell="B6" sqref="B6"/>
    </sheetView>
  </sheetViews>
  <sheetFormatPr defaultRowHeight="15"/>
  <cols>
    <col min="1" max="1" width="37.7109375" style="1" customWidth="1"/>
    <col min="2" max="19" width="4.140625" customWidth="1"/>
    <col min="20" max="20" width="14" customWidth="1"/>
    <col min="21" max="21" width="11.140625" customWidth="1"/>
    <col min="22" max="22" width="13.7109375" customWidth="1"/>
    <col min="23" max="23" width="12.28515625" customWidth="1"/>
    <col min="24" max="24" width="13.5703125" customWidth="1"/>
    <col min="25" max="25" width="10.42578125" customWidth="1"/>
    <col min="26" max="26" width="12.140625" customWidth="1"/>
    <col min="27" max="27" width="10.5703125" customWidth="1"/>
    <col min="30" max="30" width="8.5703125" customWidth="1"/>
  </cols>
  <sheetData>
    <row r="2" spans="1:31" s="2" customFormat="1" ht="16.5" customHeight="1" thickBot="1">
      <c r="A2" s="3"/>
    </row>
    <row r="3" spans="1:31" ht="27" customHeight="1">
      <c r="A3" s="397"/>
      <c r="B3" s="451" t="s">
        <v>59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5" t="s">
        <v>60</v>
      </c>
      <c r="O3" s="456"/>
      <c r="P3" s="456"/>
      <c r="Q3" s="456"/>
      <c r="R3" s="456"/>
      <c r="S3" s="457"/>
      <c r="T3" s="475" t="s">
        <v>61</v>
      </c>
      <c r="U3" s="462"/>
      <c r="V3" s="462"/>
      <c r="W3" s="462"/>
      <c r="X3" s="463"/>
      <c r="Y3" s="464" t="s">
        <v>3</v>
      </c>
      <c r="Z3" s="467" t="s">
        <v>62</v>
      </c>
      <c r="AA3" s="399" t="s">
        <v>4</v>
      </c>
    </row>
    <row r="4" spans="1:31" ht="23.25" customHeight="1" thickBot="1">
      <c r="A4" s="398"/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8"/>
      <c r="O4" s="459"/>
      <c r="P4" s="459"/>
      <c r="Q4" s="459"/>
      <c r="R4" s="459"/>
      <c r="S4" s="460"/>
      <c r="T4" s="473" t="s">
        <v>0</v>
      </c>
      <c r="U4" s="448"/>
      <c r="V4" s="448" t="s">
        <v>1</v>
      </c>
      <c r="W4" s="448"/>
      <c r="X4" s="449" t="s">
        <v>2</v>
      </c>
      <c r="Y4" s="465"/>
      <c r="Z4" s="468"/>
      <c r="AA4" s="400"/>
    </row>
    <row r="5" spans="1:31" ht="21.75" customHeight="1" thickBot="1">
      <c r="A5" s="47" t="s">
        <v>40</v>
      </c>
      <c r="B5" s="71">
        <v>1</v>
      </c>
      <c r="C5" s="72">
        <v>2</v>
      </c>
      <c r="D5" s="72">
        <v>3</v>
      </c>
      <c r="E5" s="72">
        <v>4</v>
      </c>
      <c r="F5" s="72">
        <v>5</v>
      </c>
      <c r="G5" s="72">
        <v>6</v>
      </c>
      <c r="H5" s="72">
        <v>7</v>
      </c>
      <c r="I5" s="72">
        <v>8</v>
      </c>
      <c r="J5" s="72">
        <v>9</v>
      </c>
      <c r="K5" s="72">
        <v>10</v>
      </c>
      <c r="L5" s="72">
        <v>11</v>
      </c>
      <c r="M5" s="72">
        <v>12</v>
      </c>
      <c r="N5" s="73">
        <v>1</v>
      </c>
      <c r="O5" s="74">
        <v>2</v>
      </c>
      <c r="P5" s="74">
        <v>3</v>
      </c>
      <c r="Q5" s="74">
        <v>4</v>
      </c>
      <c r="R5" s="74">
        <v>5</v>
      </c>
      <c r="S5" s="75">
        <v>6</v>
      </c>
      <c r="T5" s="181" t="s">
        <v>5</v>
      </c>
      <c r="U5" s="182" t="s">
        <v>6</v>
      </c>
      <c r="V5" s="182" t="s">
        <v>5</v>
      </c>
      <c r="W5" s="183" t="s">
        <v>6</v>
      </c>
      <c r="X5" s="474"/>
      <c r="Y5" s="466"/>
      <c r="Z5" s="469"/>
      <c r="AA5" s="446"/>
    </row>
    <row r="6" spans="1:31" ht="21.95" customHeight="1">
      <c r="A6" s="63" t="s">
        <v>20</v>
      </c>
      <c r="B6" s="14">
        <v>1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79">
        <v>1</v>
      </c>
      <c r="O6" s="80">
        <v>1</v>
      </c>
      <c r="P6" s="80">
        <v>1</v>
      </c>
      <c r="Q6" s="80">
        <v>1</v>
      </c>
      <c r="R6" s="80">
        <v>1</v>
      </c>
      <c r="S6" s="80">
        <v>1</v>
      </c>
      <c r="T6" s="82">
        <v>45094</v>
      </c>
      <c r="U6" s="184">
        <v>0.75646990740740738</v>
      </c>
      <c r="V6" s="84">
        <v>45094</v>
      </c>
      <c r="W6" s="185">
        <v>0.80791666666666673</v>
      </c>
      <c r="X6" s="163">
        <f>W6-U6</f>
        <v>5.1446759259259345E-2</v>
      </c>
      <c r="Y6" s="87"/>
      <c r="Z6" s="88">
        <f>SUM(A6:S6)-Y6</f>
        <v>18</v>
      </c>
      <c r="AA6" s="232">
        <v>1</v>
      </c>
    </row>
    <row r="7" spans="1:31" ht="21.95" customHeight="1">
      <c r="A7" s="63" t="s">
        <v>7</v>
      </c>
      <c r="B7" s="9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1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90">
        <v>45104</v>
      </c>
      <c r="U7" s="186">
        <v>0.59599537037037031</v>
      </c>
      <c r="V7" s="92">
        <v>45104</v>
      </c>
      <c r="W7" s="187">
        <v>0.6506481481481482</v>
      </c>
      <c r="X7" s="144">
        <f>W7-U7</f>
        <v>5.4652777777777883E-2</v>
      </c>
      <c r="Y7" s="130"/>
      <c r="Z7" s="61">
        <f>SUM(A7:S7)-Y7</f>
        <v>18</v>
      </c>
      <c r="AA7" s="95">
        <v>2</v>
      </c>
      <c r="AE7" s="4"/>
    </row>
    <row r="8" spans="1:31" ht="21.95" customHeight="1">
      <c r="A8" s="63" t="s">
        <v>17</v>
      </c>
      <c r="B8" s="9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18">
        <v>1</v>
      </c>
      <c r="O8" s="8">
        <v>1</v>
      </c>
      <c r="P8" s="8">
        <v>1</v>
      </c>
      <c r="Q8" s="8">
        <v>1</v>
      </c>
      <c r="R8" s="8">
        <v>1</v>
      </c>
      <c r="S8" s="8">
        <v>1</v>
      </c>
      <c r="T8" s="90">
        <v>45089</v>
      </c>
      <c r="U8" s="186">
        <v>0.46615740740740735</v>
      </c>
      <c r="V8" s="92">
        <v>45089</v>
      </c>
      <c r="W8" s="187">
        <v>0.5209259259259259</v>
      </c>
      <c r="X8" s="144">
        <f>W8-U8</f>
        <v>5.476851851851855E-2</v>
      </c>
      <c r="Y8" s="94"/>
      <c r="Z8" s="61">
        <f>SUM(A8:S8)-Y8</f>
        <v>18</v>
      </c>
      <c r="AA8" s="96">
        <v>3</v>
      </c>
      <c r="AE8" s="4"/>
    </row>
    <row r="9" spans="1:31" ht="21.95" customHeight="1">
      <c r="A9" s="63" t="s">
        <v>23</v>
      </c>
      <c r="B9" s="9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1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90">
        <v>45098</v>
      </c>
      <c r="U9" s="186">
        <v>0.60596064814814821</v>
      </c>
      <c r="V9" s="92">
        <v>45098</v>
      </c>
      <c r="W9" s="187">
        <v>0.66439814814814813</v>
      </c>
      <c r="X9" s="144">
        <f>W9-U9</f>
        <v>5.843749999999992E-2</v>
      </c>
      <c r="Y9" s="94"/>
      <c r="Z9" s="61">
        <f>SUM(A9:S9)-Y9</f>
        <v>18</v>
      </c>
      <c r="AA9" s="95">
        <v>4</v>
      </c>
      <c r="AE9" s="4"/>
    </row>
    <row r="10" spans="1:31" ht="21.95" customHeight="1">
      <c r="A10" s="63" t="s">
        <v>8</v>
      </c>
      <c r="B10" s="9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18">
        <v>1</v>
      </c>
      <c r="O10" s="8">
        <v>1</v>
      </c>
      <c r="P10" s="8">
        <v>1</v>
      </c>
      <c r="Q10" s="8">
        <v>1</v>
      </c>
      <c r="R10" s="8">
        <v>1</v>
      </c>
      <c r="S10" s="8">
        <v>1</v>
      </c>
      <c r="T10" s="90">
        <v>45105</v>
      </c>
      <c r="U10" s="186">
        <v>0.4274074074074074</v>
      </c>
      <c r="V10" s="92">
        <v>45105</v>
      </c>
      <c r="W10" s="187">
        <v>0.54202546296296295</v>
      </c>
      <c r="X10" s="144">
        <f>W10-U10</f>
        <v>0.11461805555555554</v>
      </c>
      <c r="Y10" s="130"/>
      <c r="Z10" s="61">
        <f>SUM(A10:S10)-Y10</f>
        <v>18</v>
      </c>
      <c r="AA10" s="95">
        <v>5</v>
      </c>
      <c r="AE10" s="4"/>
    </row>
    <row r="11" spans="1:31" ht="21.95" customHeight="1">
      <c r="A11" s="63" t="s">
        <v>49</v>
      </c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9"/>
      <c r="O11" s="100"/>
      <c r="P11" s="100"/>
      <c r="Q11" s="100"/>
      <c r="R11" s="100"/>
      <c r="S11" s="100"/>
      <c r="T11" s="233"/>
      <c r="U11" s="249"/>
      <c r="V11" s="234"/>
      <c r="W11" s="250"/>
      <c r="X11" s="167"/>
      <c r="Y11" s="107"/>
      <c r="Z11" s="108"/>
      <c r="AA11" s="238"/>
      <c r="AC11" s="6"/>
      <c r="AD11" s="4"/>
      <c r="AE11" s="4"/>
    </row>
    <row r="12" spans="1:31" ht="21.95" customHeight="1">
      <c r="A12" s="63" t="s">
        <v>54</v>
      </c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  <c r="O12" s="100"/>
      <c r="P12" s="100"/>
      <c r="Q12" s="100"/>
      <c r="R12" s="100"/>
      <c r="S12" s="100"/>
      <c r="T12" s="233"/>
      <c r="U12" s="249"/>
      <c r="V12" s="234"/>
      <c r="W12" s="250"/>
      <c r="X12" s="167"/>
      <c r="Y12" s="107"/>
      <c r="Z12" s="108"/>
      <c r="AA12" s="236"/>
      <c r="AE12" s="4"/>
    </row>
    <row r="13" spans="1:31" ht="21.95" customHeight="1">
      <c r="A13" s="63" t="s">
        <v>38</v>
      </c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9"/>
      <c r="O13" s="100"/>
      <c r="P13" s="100"/>
      <c r="Q13" s="100"/>
      <c r="R13" s="100"/>
      <c r="S13" s="100"/>
      <c r="T13" s="233"/>
      <c r="U13" s="249"/>
      <c r="V13" s="234"/>
      <c r="W13" s="250"/>
      <c r="X13" s="167"/>
      <c r="Y13" s="107"/>
      <c r="Z13" s="108"/>
      <c r="AA13" s="236"/>
      <c r="AC13" s="6"/>
      <c r="AD13" s="4"/>
      <c r="AE13" s="4"/>
    </row>
    <row r="14" spans="1:31" ht="21.95" customHeight="1">
      <c r="A14" s="63" t="s">
        <v>46</v>
      </c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100"/>
      <c r="P14" s="100"/>
      <c r="Q14" s="100"/>
      <c r="R14" s="100"/>
      <c r="S14" s="100"/>
      <c r="T14" s="233"/>
      <c r="U14" s="249"/>
      <c r="V14" s="234"/>
      <c r="W14" s="250"/>
      <c r="X14" s="167"/>
      <c r="Y14" s="107"/>
      <c r="Z14" s="108"/>
      <c r="AA14" s="236"/>
      <c r="AC14" s="6"/>
      <c r="AD14" s="4"/>
      <c r="AE14" s="4"/>
    </row>
    <row r="15" spans="1:31" ht="21.95" customHeight="1">
      <c r="A15" s="63" t="s">
        <v>24</v>
      </c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9"/>
      <c r="O15" s="100"/>
      <c r="P15" s="100"/>
      <c r="Q15" s="100"/>
      <c r="R15" s="100"/>
      <c r="S15" s="100"/>
      <c r="T15" s="233"/>
      <c r="U15" s="249"/>
      <c r="V15" s="234"/>
      <c r="W15" s="250"/>
      <c r="X15" s="167"/>
      <c r="Y15" s="107"/>
      <c r="Z15" s="108"/>
      <c r="AA15" s="236"/>
      <c r="AC15" s="6"/>
      <c r="AD15" s="4"/>
      <c r="AE15" s="4"/>
    </row>
    <row r="16" spans="1:31" ht="21.95" customHeight="1">
      <c r="A16" s="63" t="s">
        <v>28</v>
      </c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9"/>
      <c r="O16" s="100"/>
      <c r="P16" s="100"/>
      <c r="Q16" s="100"/>
      <c r="R16" s="100"/>
      <c r="S16" s="100"/>
      <c r="T16" s="102"/>
      <c r="U16" s="103"/>
      <c r="V16" s="104"/>
      <c r="W16" s="105"/>
      <c r="X16" s="147"/>
      <c r="Y16" s="107"/>
      <c r="Z16" s="108"/>
      <c r="AA16" s="236"/>
      <c r="AC16" s="6"/>
      <c r="AD16" s="4"/>
      <c r="AE16" s="4"/>
    </row>
    <row r="17" spans="1:31" ht="21.95" customHeight="1">
      <c r="A17" s="63" t="s">
        <v>9</v>
      </c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9"/>
      <c r="O17" s="100"/>
      <c r="P17" s="100"/>
      <c r="Q17" s="100"/>
      <c r="R17" s="100"/>
      <c r="S17" s="100"/>
      <c r="T17" s="102"/>
      <c r="U17" s="103"/>
      <c r="V17" s="104"/>
      <c r="W17" s="105"/>
      <c r="X17" s="147"/>
      <c r="Y17" s="107"/>
      <c r="Z17" s="108"/>
      <c r="AA17" s="236"/>
    </row>
    <row r="18" spans="1:31" ht="21.95" customHeight="1">
      <c r="A18" s="63" t="s">
        <v>52</v>
      </c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9"/>
      <c r="O18" s="100"/>
      <c r="P18" s="100"/>
      <c r="Q18" s="100"/>
      <c r="R18" s="100"/>
      <c r="S18" s="100"/>
      <c r="T18" s="102"/>
      <c r="U18" s="103"/>
      <c r="V18" s="104"/>
      <c r="W18" s="105"/>
      <c r="X18" s="147"/>
      <c r="Y18" s="107"/>
      <c r="Z18" s="108"/>
      <c r="AA18" s="236"/>
    </row>
    <row r="19" spans="1:31" ht="21.95" customHeight="1">
      <c r="A19" s="63" t="s">
        <v>53</v>
      </c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9"/>
      <c r="O19" s="100"/>
      <c r="P19" s="100"/>
      <c r="Q19" s="100"/>
      <c r="R19" s="100"/>
      <c r="S19" s="100"/>
      <c r="T19" s="102"/>
      <c r="U19" s="103"/>
      <c r="V19" s="104"/>
      <c r="W19" s="105"/>
      <c r="X19" s="147"/>
      <c r="Y19" s="107"/>
      <c r="Z19" s="108"/>
      <c r="AA19" s="237"/>
    </row>
    <row r="20" spans="1:31" ht="21.95" customHeight="1">
      <c r="A20" s="63" t="s">
        <v>50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9"/>
      <c r="O20" s="100"/>
      <c r="P20" s="100"/>
      <c r="Q20" s="100"/>
      <c r="R20" s="100"/>
      <c r="S20" s="100"/>
      <c r="T20" s="102"/>
      <c r="U20" s="103"/>
      <c r="V20" s="104"/>
      <c r="W20" s="105"/>
      <c r="X20" s="147"/>
      <c r="Y20" s="107"/>
      <c r="Z20" s="108"/>
      <c r="AA20" s="236"/>
      <c r="AE20" s="4"/>
    </row>
    <row r="21" spans="1:31" ht="21.95" customHeight="1">
      <c r="A21" s="63" t="s">
        <v>37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9"/>
      <c r="O21" s="100"/>
      <c r="P21" s="100"/>
      <c r="Q21" s="100"/>
      <c r="R21" s="100"/>
      <c r="S21" s="100"/>
      <c r="T21" s="102"/>
      <c r="U21" s="103"/>
      <c r="V21" s="104"/>
      <c r="W21" s="105"/>
      <c r="X21" s="147"/>
      <c r="Y21" s="107"/>
      <c r="Z21" s="108"/>
      <c r="AA21" s="236"/>
      <c r="AC21" s="6"/>
      <c r="AD21" s="4"/>
      <c r="AE21" s="4"/>
    </row>
    <row r="22" spans="1:31" ht="21.95" customHeight="1">
      <c r="A22" s="63" t="s">
        <v>22</v>
      </c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9"/>
      <c r="O22" s="100"/>
      <c r="P22" s="100"/>
      <c r="Q22" s="100"/>
      <c r="R22" s="100"/>
      <c r="S22" s="100"/>
      <c r="T22" s="102"/>
      <c r="U22" s="103"/>
      <c r="V22" s="104"/>
      <c r="W22" s="105"/>
      <c r="X22" s="147"/>
      <c r="Y22" s="107"/>
      <c r="Z22" s="108"/>
      <c r="AA22" s="236"/>
      <c r="AC22" s="6"/>
      <c r="AD22" s="4"/>
      <c r="AE22" s="4"/>
    </row>
    <row r="23" spans="1:31" ht="21.95" customHeight="1">
      <c r="A23" s="63" t="s">
        <v>48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9"/>
      <c r="O23" s="100"/>
      <c r="P23" s="100"/>
      <c r="Q23" s="100"/>
      <c r="R23" s="100"/>
      <c r="S23" s="100"/>
      <c r="T23" s="102"/>
      <c r="U23" s="103"/>
      <c r="V23" s="104"/>
      <c r="W23" s="105"/>
      <c r="X23" s="147"/>
      <c r="Y23" s="107"/>
      <c r="Z23" s="108"/>
      <c r="AA23" s="236"/>
      <c r="AC23" s="6"/>
      <c r="AD23" s="4"/>
      <c r="AE23" s="4"/>
    </row>
    <row r="24" spans="1:31" ht="21.95" customHeight="1">
      <c r="A24" s="63" t="s">
        <v>56</v>
      </c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9"/>
      <c r="O24" s="100"/>
      <c r="P24" s="100"/>
      <c r="Q24" s="100"/>
      <c r="R24" s="100"/>
      <c r="S24" s="100"/>
      <c r="T24" s="102"/>
      <c r="U24" s="103"/>
      <c r="V24" s="104"/>
      <c r="W24" s="105"/>
      <c r="X24" s="147"/>
      <c r="Y24" s="107"/>
      <c r="Z24" s="108"/>
      <c r="AA24" s="236"/>
      <c r="AE24" s="4"/>
    </row>
    <row r="25" spans="1:31" ht="21.95" customHeight="1">
      <c r="A25" s="63" t="s">
        <v>36</v>
      </c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9"/>
      <c r="O25" s="100"/>
      <c r="P25" s="100"/>
      <c r="Q25" s="100"/>
      <c r="R25" s="100"/>
      <c r="S25" s="100"/>
      <c r="T25" s="102"/>
      <c r="U25" s="103"/>
      <c r="V25" s="104"/>
      <c r="W25" s="105"/>
      <c r="X25" s="147"/>
      <c r="Y25" s="107"/>
      <c r="Z25" s="108"/>
      <c r="AA25" s="236"/>
      <c r="AE25" s="4"/>
    </row>
    <row r="26" spans="1:31" ht="21.95" customHeight="1">
      <c r="A26" s="63" t="s">
        <v>35</v>
      </c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9"/>
      <c r="O26" s="100"/>
      <c r="P26" s="100"/>
      <c r="Q26" s="100"/>
      <c r="R26" s="100"/>
      <c r="S26" s="100"/>
      <c r="T26" s="102"/>
      <c r="U26" s="103"/>
      <c r="V26" s="104"/>
      <c r="W26" s="105"/>
      <c r="X26" s="147"/>
      <c r="Y26" s="107"/>
      <c r="Z26" s="108"/>
      <c r="AA26" s="236"/>
      <c r="AE26" s="4"/>
    </row>
    <row r="27" spans="1:31" ht="21.95" customHeight="1">
      <c r="A27" s="63" t="s">
        <v>47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9"/>
      <c r="O27" s="100"/>
      <c r="P27" s="100"/>
      <c r="Q27" s="100"/>
      <c r="R27" s="100"/>
      <c r="S27" s="100"/>
      <c r="T27" s="102"/>
      <c r="U27" s="103"/>
      <c r="V27" s="104"/>
      <c r="W27" s="105"/>
      <c r="X27" s="147"/>
      <c r="Y27" s="107"/>
      <c r="Z27" s="108"/>
      <c r="AA27" s="236"/>
      <c r="AE27" s="4"/>
    </row>
    <row r="28" spans="1:31" ht="21.95" customHeight="1">
      <c r="A28" s="63" t="s">
        <v>10</v>
      </c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9"/>
      <c r="O28" s="100"/>
      <c r="P28" s="100"/>
      <c r="Q28" s="100"/>
      <c r="R28" s="100"/>
      <c r="S28" s="100"/>
      <c r="T28" s="102"/>
      <c r="U28" s="103"/>
      <c r="V28" s="104"/>
      <c r="W28" s="105"/>
      <c r="X28" s="147"/>
      <c r="Y28" s="107"/>
      <c r="Z28" s="108"/>
      <c r="AA28" s="236"/>
      <c r="AE28" s="4"/>
    </row>
    <row r="29" spans="1:31" ht="21.95" customHeight="1">
      <c r="A29" s="63" t="s">
        <v>25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9"/>
      <c r="O29" s="100"/>
      <c r="P29" s="100"/>
      <c r="Q29" s="100"/>
      <c r="R29" s="100"/>
      <c r="S29" s="100"/>
      <c r="T29" s="102"/>
      <c r="U29" s="103"/>
      <c r="V29" s="104"/>
      <c r="W29" s="105"/>
      <c r="X29" s="147"/>
      <c r="Y29" s="107"/>
      <c r="Z29" s="108"/>
      <c r="AA29" s="236"/>
      <c r="AE29" s="4"/>
    </row>
    <row r="30" spans="1:31" ht="21.95" customHeight="1">
      <c r="A30" s="63" t="s">
        <v>45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  <c r="O30" s="100"/>
      <c r="P30" s="100"/>
      <c r="Q30" s="100"/>
      <c r="R30" s="100"/>
      <c r="S30" s="100"/>
      <c r="T30" s="102"/>
      <c r="U30" s="103"/>
      <c r="V30" s="104"/>
      <c r="W30" s="105"/>
      <c r="X30" s="147"/>
      <c r="Y30" s="107"/>
      <c r="Z30" s="108"/>
      <c r="AA30" s="236"/>
      <c r="AE30" s="4"/>
    </row>
    <row r="31" spans="1:31" ht="21.95" customHeight="1">
      <c r="A31" s="63" t="s">
        <v>26</v>
      </c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9"/>
      <c r="O31" s="100"/>
      <c r="P31" s="100"/>
      <c r="Q31" s="100"/>
      <c r="R31" s="100"/>
      <c r="S31" s="100"/>
      <c r="T31" s="102"/>
      <c r="U31" s="103"/>
      <c r="V31" s="104"/>
      <c r="W31" s="105"/>
      <c r="X31" s="147"/>
      <c r="Y31" s="107"/>
      <c r="Z31" s="108"/>
      <c r="AA31" s="236"/>
      <c r="AE31" s="4"/>
    </row>
    <row r="32" spans="1:31" ht="21.95" customHeight="1">
      <c r="A32" s="63" t="s">
        <v>51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9"/>
      <c r="O32" s="100"/>
      <c r="P32" s="100"/>
      <c r="Q32" s="100"/>
      <c r="R32" s="100"/>
      <c r="S32" s="100"/>
      <c r="T32" s="102"/>
      <c r="U32" s="103"/>
      <c r="V32" s="104"/>
      <c r="W32" s="105"/>
      <c r="X32" s="147"/>
      <c r="Y32" s="107"/>
      <c r="Z32" s="108"/>
      <c r="AA32" s="236"/>
      <c r="AE32" s="4"/>
    </row>
    <row r="33" spans="1:31" ht="21.95" customHeight="1">
      <c r="A33" s="63" t="s">
        <v>19</v>
      </c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100"/>
      <c r="P33" s="100"/>
      <c r="Q33" s="100"/>
      <c r="R33" s="100"/>
      <c r="S33" s="100"/>
      <c r="T33" s="102"/>
      <c r="U33" s="103"/>
      <c r="V33" s="104"/>
      <c r="W33" s="105"/>
      <c r="X33" s="147"/>
      <c r="Y33" s="107"/>
      <c r="Z33" s="108"/>
      <c r="AA33" s="236"/>
      <c r="AE33" s="4"/>
    </row>
    <row r="34" spans="1:31" ht="21.95" customHeight="1">
      <c r="A34" s="63" t="s">
        <v>57</v>
      </c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9"/>
      <c r="O34" s="100"/>
      <c r="P34" s="100"/>
      <c r="Q34" s="100"/>
      <c r="R34" s="100"/>
      <c r="S34" s="100"/>
      <c r="T34" s="102"/>
      <c r="U34" s="103"/>
      <c r="V34" s="104"/>
      <c r="W34" s="105"/>
      <c r="X34" s="147"/>
      <c r="Y34" s="107"/>
      <c r="Z34" s="108"/>
      <c r="AA34" s="236"/>
      <c r="AE34" s="4"/>
    </row>
    <row r="35" spans="1:31" ht="21.95" customHeight="1">
      <c r="A35" s="63" t="s">
        <v>55</v>
      </c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9"/>
      <c r="O35" s="100"/>
      <c r="P35" s="100"/>
      <c r="Q35" s="100"/>
      <c r="R35" s="100"/>
      <c r="S35" s="100"/>
      <c r="T35" s="102"/>
      <c r="U35" s="103"/>
      <c r="V35" s="104"/>
      <c r="W35" s="105"/>
      <c r="X35" s="147"/>
      <c r="Y35" s="107"/>
      <c r="Z35" s="108"/>
      <c r="AA35" s="236"/>
      <c r="AE35" s="4"/>
    </row>
    <row r="36" spans="1:31" ht="21.95" customHeight="1">
      <c r="A36" s="63" t="s">
        <v>41</v>
      </c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9"/>
      <c r="O36" s="100"/>
      <c r="P36" s="100"/>
      <c r="Q36" s="100"/>
      <c r="R36" s="100"/>
      <c r="S36" s="100"/>
      <c r="T36" s="102"/>
      <c r="U36" s="103"/>
      <c r="V36" s="104"/>
      <c r="W36" s="105"/>
      <c r="X36" s="147"/>
      <c r="Y36" s="107"/>
      <c r="Z36" s="108"/>
      <c r="AA36" s="236"/>
      <c r="AE36" s="4"/>
    </row>
    <row r="37" spans="1:31" ht="21.95" customHeight="1">
      <c r="A37" s="63" t="s">
        <v>18</v>
      </c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9"/>
      <c r="O37" s="100"/>
      <c r="P37" s="100"/>
      <c r="Q37" s="100"/>
      <c r="R37" s="100"/>
      <c r="S37" s="100"/>
      <c r="T37" s="102"/>
      <c r="U37" s="103"/>
      <c r="V37" s="104"/>
      <c r="W37" s="105"/>
      <c r="X37" s="147"/>
      <c r="Y37" s="107"/>
      <c r="Z37" s="108"/>
      <c r="AA37" s="236"/>
      <c r="AE37" s="4"/>
    </row>
    <row r="38" spans="1:31" ht="21.95" customHeight="1">
      <c r="A38" s="63" t="s">
        <v>29</v>
      </c>
      <c r="B38" s="97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9"/>
      <c r="O38" s="100"/>
      <c r="P38" s="100"/>
      <c r="Q38" s="100"/>
      <c r="R38" s="100"/>
      <c r="S38" s="100"/>
      <c r="T38" s="102"/>
      <c r="U38" s="103"/>
      <c r="V38" s="104"/>
      <c r="W38" s="105"/>
      <c r="X38" s="147"/>
      <c r="Y38" s="107"/>
      <c r="Z38" s="108"/>
      <c r="AA38" s="236"/>
      <c r="AE38" s="4"/>
    </row>
    <row r="39" spans="1:31" ht="21.95" customHeight="1">
      <c r="A39" s="63" t="s">
        <v>27</v>
      </c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9"/>
      <c r="O39" s="100"/>
      <c r="P39" s="100"/>
      <c r="Q39" s="100"/>
      <c r="R39" s="100"/>
      <c r="S39" s="100"/>
      <c r="T39" s="102"/>
      <c r="U39" s="103"/>
      <c r="V39" s="104"/>
      <c r="W39" s="105"/>
      <c r="X39" s="147"/>
      <c r="Y39" s="107"/>
      <c r="Z39" s="108"/>
      <c r="AA39" s="236"/>
      <c r="AE39" s="4"/>
    </row>
    <row r="40" spans="1:31" ht="21.95" customHeight="1">
      <c r="A40" s="63" t="s">
        <v>33</v>
      </c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9"/>
      <c r="O40" s="100"/>
      <c r="P40" s="100"/>
      <c r="Q40" s="100"/>
      <c r="R40" s="100"/>
      <c r="S40" s="100"/>
      <c r="T40" s="102"/>
      <c r="U40" s="103"/>
      <c r="V40" s="104"/>
      <c r="W40" s="105"/>
      <c r="X40" s="147"/>
      <c r="Y40" s="107"/>
      <c r="Z40" s="108"/>
      <c r="AA40" s="236"/>
      <c r="AE40" s="4"/>
    </row>
    <row r="41" spans="1:31" ht="21.95" customHeight="1">
      <c r="A41" s="63" t="s">
        <v>39</v>
      </c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9"/>
      <c r="O41" s="100"/>
      <c r="P41" s="100"/>
      <c r="Q41" s="100"/>
      <c r="R41" s="100"/>
      <c r="S41" s="100"/>
      <c r="T41" s="102"/>
      <c r="U41" s="103"/>
      <c r="V41" s="104"/>
      <c r="W41" s="105"/>
      <c r="X41" s="147"/>
      <c r="Y41" s="107"/>
      <c r="Z41" s="108"/>
      <c r="AA41" s="236"/>
      <c r="AE41" s="4"/>
    </row>
    <row r="42" spans="1:31" ht="21.95" customHeight="1">
      <c r="A42" s="63" t="s">
        <v>34</v>
      </c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9"/>
      <c r="O42" s="100"/>
      <c r="P42" s="100"/>
      <c r="Q42" s="100"/>
      <c r="R42" s="100"/>
      <c r="S42" s="100"/>
      <c r="T42" s="102"/>
      <c r="U42" s="103"/>
      <c r="V42" s="104"/>
      <c r="W42" s="105"/>
      <c r="X42" s="147"/>
      <c r="Y42" s="107"/>
      <c r="Z42" s="108"/>
      <c r="AA42" s="236"/>
      <c r="AE42" s="4"/>
    </row>
    <row r="43" spans="1:31" ht="18">
      <c r="A43" s="63" t="s">
        <v>43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O43" s="100"/>
      <c r="P43" s="100"/>
      <c r="Q43" s="100"/>
      <c r="R43" s="100"/>
      <c r="S43" s="100"/>
      <c r="T43" s="102"/>
      <c r="U43" s="103"/>
      <c r="V43" s="104"/>
      <c r="W43" s="105"/>
      <c r="X43" s="147"/>
      <c r="Y43" s="107"/>
      <c r="Z43" s="108"/>
      <c r="AA43" s="236"/>
      <c r="AE43" s="4"/>
    </row>
    <row r="44" spans="1:31" ht="18">
      <c r="A44" s="63" t="s">
        <v>44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O44" s="100"/>
      <c r="P44" s="100"/>
      <c r="Q44" s="100"/>
      <c r="R44" s="100"/>
      <c r="S44" s="100"/>
      <c r="T44" s="102"/>
      <c r="U44" s="103"/>
      <c r="V44" s="104"/>
      <c r="W44" s="105"/>
      <c r="X44" s="147"/>
      <c r="Y44" s="107"/>
      <c r="Z44" s="108"/>
      <c r="AA44" s="236"/>
      <c r="AE44" s="4"/>
    </row>
    <row r="45" spans="1:31" ht="18">
      <c r="A45" s="63" t="s">
        <v>21</v>
      </c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248"/>
      <c r="O45" s="161"/>
      <c r="P45" s="161"/>
      <c r="Q45" s="161"/>
      <c r="R45" s="161"/>
      <c r="S45" s="161"/>
      <c r="T45" s="102"/>
      <c r="U45" s="103"/>
      <c r="V45" s="104"/>
      <c r="W45" s="105"/>
      <c r="X45" s="147"/>
      <c r="Y45" s="247"/>
      <c r="Z45" s="108"/>
      <c r="AA45" s="238"/>
      <c r="AE45" s="4"/>
    </row>
    <row r="46" spans="1:31" ht="18">
      <c r="A46" s="63" t="s">
        <v>58</v>
      </c>
      <c r="B46" s="251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3"/>
      <c r="O46" s="254"/>
      <c r="P46" s="254"/>
      <c r="Q46" s="254"/>
      <c r="R46" s="254"/>
      <c r="S46" s="254"/>
      <c r="T46" s="239"/>
      <c r="U46" s="255"/>
      <c r="V46" s="241"/>
      <c r="W46" s="256"/>
      <c r="X46" s="257"/>
      <c r="Y46" s="258"/>
      <c r="Z46" s="259"/>
      <c r="AA46" s="238"/>
      <c r="AE46" s="4"/>
    </row>
    <row r="47" spans="1:31" ht="18.75" thickBot="1">
      <c r="A47" s="63" t="s">
        <v>42</v>
      </c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7"/>
      <c r="O47" s="118"/>
      <c r="P47" s="118"/>
      <c r="Q47" s="118"/>
      <c r="R47" s="118"/>
      <c r="S47" s="118"/>
      <c r="T47" s="120"/>
      <c r="U47" s="121"/>
      <c r="V47" s="122"/>
      <c r="W47" s="123"/>
      <c r="X47" s="149"/>
      <c r="Y47" s="124"/>
      <c r="Z47" s="125"/>
      <c r="AA47" s="245"/>
    </row>
    <row r="77" spans="1:31" ht="21.95" customHeight="1">
      <c r="A77" s="48" t="s">
        <v>17</v>
      </c>
      <c r="AE77" s="7"/>
    </row>
    <row r="78" spans="1:31" ht="21.95" customHeight="1">
      <c r="A78" s="48" t="s">
        <v>44</v>
      </c>
      <c r="AE78" s="4"/>
    </row>
  </sheetData>
  <mergeCells count="10">
    <mergeCell ref="AA3:AA5"/>
    <mergeCell ref="T4:U4"/>
    <mergeCell ref="V4:W4"/>
    <mergeCell ref="X4:X5"/>
    <mergeCell ref="A3:A4"/>
    <mergeCell ref="B3:M4"/>
    <mergeCell ref="N3:S4"/>
    <mergeCell ref="T3:X3"/>
    <mergeCell ref="Y3:Y5"/>
    <mergeCell ref="Z3:Z5"/>
  </mergeCells>
  <conditionalFormatting sqref="X109 Z109 V53 V47:V48 V8 T6:T60 V11:V43">
    <cfRule type="containsText" dxfId="18" priority="8" operator="containsText" text="неверно">
      <formula>NOT(ISERROR(SEARCH("неверно",T6)))</formula>
    </cfRule>
  </conditionalFormatting>
  <conditionalFormatting sqref="T46">
    <cfRule type="containsText" dxfId="17" priority="5" operator="containsText" text="неверно">
      <formula>NOT(ISERROR(SEARCH("неверно",T46)))</formula>
    </cfRule>
  </conditionalFormatting>
  <conditionalFormatting sqref="T24">
    <cfRule type="containsText" dxfId="16" priority="4" operator="containsText" text="неверно">
      <formula>NOT(ISERROR(SEARCH("неверно",T24)))</formula>
    </cfRule>
  </conditionalFormatting>
  <conditionalFormatting sqref="V38 T38">
    <cfRule type="containsText" dxfId="15" priority="3" operator="containsText" text="неверно">
      <formula>NOT(ISERROR(SEARCH("неверно",T38)))</formula>
    </cfRule>
  </conditionalFormatting>
  <conditionalFormatting sqref="T26">
    <cfRule type="containsText" dxfId="14" priority="2" operator="containsText" text="неверно">
      <formula>NOT(ISERROR(SEARCH("неверно",T26)))</formula>
    </cfRule>
  </conditionalFormatting>
  <conditionalFormatting sqref="T31">
    <cfRule type="containsText" dxfId="13" priority="1" operator="containsText" text="неверно">
      <formula>NOT(ISERROR(SEARCH("неверно",T31)))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2:AH7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/>
  <cols>
    <col min="1" max="1" width="37.7109375" style="1" customWidth="1"/>
    <col min="2" max="17" width="4.140625" customWidth="1"/>
    <col min="18" max="18" width="14" customWidth="1"/>
    <col min="19" max="19" width="11.140625" customWidth="1"/>
    <col min="20" max="20" width="13.7109375" customWidth="1"/>
    <col min="21" max="21" width="12.28515625" customWidth="1"/>
    <col min="22" max="22" width="13.5703125" customWidth="1"/>
    <col min="23" max="23" width="10.42578125" customWidth="1"/>
    <col min="24" max="24" width="12.140625" customWidth="1"/>
    <col min="25" max="25" width="10.5703125" customWidth="1"/>
  </cols>
  <sheetData>
    <row r="2" spans="1:34" s="2" customFormat="1" ht="16.5" customHeight="1" thickBot="1">
      <c r="A2" s="3"/>
    </row>
    <row r="3" spans="1:34" ht="27" customHeight="1">
      <c r="A3" s="397"/>
      <c r="B3" s="451" t="s">
        <v>59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5" t="s">
        <v>60</v>
      </c>
      <c r="O3" s="456"/>
      <c r="P3" s="456"/>
      <c r="Q3" s="457"/>
      <c r="R3" s="475" t="s">
        <v>61</v>
      </c>
      <c r="S3" s="462"/>
      <c r="T3" s="462"/>
      <c r="U3" s="462"/>
      <c r="V3" s="463"/>
      <c r="W3" s="464" t="s">
        <v>3</v>
      </c>
      <c r="X3" s="467" t="s">
        <v>62</v>
      </c>
      <c r="Y3" s="399" t="s">
        <v>4</v>
      </c>
    </row>
    <row r="4" spans="1:34" ht="23.25" customHeight="1" thickBot="1">
      <c r="A4" s="398"/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8"/>
      <c r="O4" s="459"/>
      <c r="P4" s="459"/>
      <c r="Q4" s="460"/>
      <c r="R4" s="473" t="s">
        <v>0</v>
      </c>
      <c r="S4" s="448"/>
      <c r="T4" s="448" t="s">
        <v>1</v>
      </c>
      <c r="U4" s="448"/>
      <c r="V4" s="449" t="s">
        <v>2</v>
      </c>
      <c r="W4" s="465"/>
      <c r="X4" s="468"/>
      <c r="Y4" s="400"/>
    </row>
    <row r="5" spans="1:34" ht="21.75" customHeight="1" thickBot="1">
      <c r="A5" s="47" t="s">
        <v>40</v>
      </c>
      <c r="B5" s="71">
        <v>1</v>
      </c>
      <c r="C5" s="72">
        <v>2</v>
      </c>
      <c r="D5" s="72">
        <v>3</v>
      </c>
      <c r="E5" s="72">
        <v>4</v>
      </c>
      <c r="F5" s="72">
        <v>5</v>
      </c>
      <c r="G5" s="72">
        <v>6</v>
      </c>
      <c r="H5" s="72">
        <v>7</v>
      </c>
      <c r="I5" s="72">
        <v>8</v>
      </c>
      <c r="J5" s="72">
        <v>9</v>
      </c>
      <c r="K5" s="72">
        <v>10</v>
      </c>
      <c r="L5" s="72">
        <v>11</v>
      </c>
      <c r="M5" s="72">
        <v>12</v>
      </c>
      <c r="N5" s="73">
        <v>1</v>
      </c>
      <c r="O5" s="74">
        <v>2</v>
      </c>
      <c r="P5" s="74">
        <v>3</v>
      </c>
      <c r="Q5" s="74">
        <v>4</v>
      </c>
      <c r="R5" s="181" t="s">
        <v>5</v>
      </c>
      <c r="S5" s="182" t="s">
        <v>6</v>
      </c>
      <c r="T5" s="182" t="s">
        <v>5</v>
      </c>
      <c r="U5" s="183" t="s">
        <v>6</v>
      </c>
      <c r="V5" s="474"/>
      <c r="W5" s="466"/>
      <c r="X5" s="469"/>
      <c r="Y5" s="446"/>
    </row>
    <row r="6" spans="1:34" ht="21.95" customHeight="1">
      <c r="A6" s="63" t="s">
        <v>20</v>
      </c>
      <c r="B6" s="14">
        <v>1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79">
        <v>1</v>
      </c>
      <c r="O6" s="80">
        <v>1</v>
      </c>
      <c r="P6" s="80">
        <v>1</v>
      </c>
      <c r="Q6" s="80">
        <v>1</v>
      </c>
      <c r="R6" s="188">
        <v>45053</v>
      </c>
      <c r="S6" s="189">
        <v>0.69313657407407403</v>
      </c>
      <c r="T6" s="190">
        <v>45053</v>
      </c>
      <c r="U6" s="191">
        <v>0.71842592592592591</v>
      </c>
      <c r="V6" s="192">
        <f t="shared" ref="V6:V12" si="0">U6-S6</f>
        <v>2.5289351851851882E-2</v>
      </c>
      <c r="W6" s="87"/>
      <c r="X6" s="88">
        <f t="shared" ref="X6:X12" si="1">SUM(B6:Q6)-W6</f>
        <v>16</v>
      </c>
      <c r="Y6" s="232">
        <v>1</v>
      </c>
    </row>
    <row r="7" spans="1:34" ht="21.95" customHeight="1">
      <c r="A7" s="63" t="s">
        <v>17</v>
      </c>
      <c r="B7" s="9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18">
        <v>1</v>
      </c>
      <c r="O7" s="8">
        <v>1</v>
      </c>
      <c r="P7" s="8">
        <v>1</v>
      </c>
      <c r="Q7" s="8">
        <v>1</v>
      </c>
      <c r="R7" s="90">
        <v>45094</v>
      </c>
      <c r="S7" s="91">
        <v>0.6622569444444445</v>
      </c>
      <c r="T7" s="92">
        <v>45094</v>
      </c>
      <c r="U7" s="93">
        <v>0.69881944444444455</v>
      </c>
      <c r="V7" s="86">
        <f t="shared" si="0"/>
        <v>3.6562500000000053E-2</v>
      </c>
      <c r="W7" s="94"/>
      <c r="X7" s="61">
        <f t="shared" si="1"/>
        <v>16</v>
      </c>
      <c r="Y7" s="95">
        <v>2</v>
      </c>
      <c r="AG7" s="6"/>
      <c r="AH7" s="4"/>
    </row>
    <row r="8" spans="1:34" ht="21.95" customHeight="1">
      <c r="A8" s="63" t="s">
        <v>23</v>
      </c>
      <c r="B8" s="9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18">
        <v>1</v>
      </c>
      <c r="O8" s="8">
        <v>1</v>
      </c>
      <c r="P8" s="8">
        <v>1</v>
      </c>
      <c r="Q8" s="8">
        <v>1</v>
      </c>
      <c r="R8" s="90">
        <v>45098</v>
      </c>
      <c r="S8" s="91">
        <v>0.25188657407407405</v>
      </c>
      <c r="T8" s="92">
        <v>45098</v>
      </c>
      <c r="U8" s="93">
        <v>0.29098379629629628</v>
      </c>
      <c r="V8" s="86">
        <f t="shared" si="0"/>
        <v>3.9097222222222228E-2</v>
      </c>
      <c r="W8" s="94"/>
      <c r="X8" s="61">
        <f t="shared" si="1"/>
        <v>16</v>
      </c>
      <c r="Y8" s="96">
        <v>3</v>
      </c>
      <c r="AG8" s="6"/>
      <c r="AH8" s="4"/>
    </row>
    <row r="9" spans="1:34" ht="21.95" customHeight="1">
      <c r="A9" s="63" t="s">
        <v>7</v>
      </c>
      <c r="B9" s="9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18">
        <v>1</v>
      </c>
      <c r="O9" s="8">
        <v>1</v>
      </c>
      <c r="P9" s="8">
        <v>1</v>
      </c>
      <c r="Q9" s="8">
        <v>1</v>
      </c>
      <c r="R9" s="90">
        <v>45105</v>
      </c>
      <c r="S9" s="91">
        <v>0.68833333333333335</v>
      </c>
      <c r="T9" s="92">
        <v>45105</v>
      </c>
      <c r="U9" s="93">
        <v>0.72908564814814814</v>
      </c>
      <c r="V9" s="86">
        <f t="shared" si="0"/>
        <v>4.0752314814814783E-2</v>
      </c>
      <c r="W9" s="130"/>
      <c r="X9" s="61">
        <f t="shared" si="1"/>
        <v>16</v>
      </c>
      <c r="Y9" s="95">
        <v>4</v>
      </c>
      <c r="AG9" s="6"/>
      <c r="AH9" s="4"/>
    </row>
    <row r="10" spans="1:34" ht="21.95" customHeight="1">
      <c r="A10" s="63" t="s">
        <v>19</v>
      </c>
      <c r="B10" s="9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18">
        <v>1</v>
      </c>
      <c r="O10" s="8">
        <v>1</v>
      </c>
      <c r="P10" s="8">
        <v>1</v>
      </c>
      <c r="Q10" s="8">
        <v>1</v>
      </c>
      <c r="R10" s="127">
        <v>45053</v>
      </c>
      <c r="S10" s="132">
        <v>0.65583333333333338</v>
      </c>
      <c r="T10" s="129">
        <v>45053</v>
      </c>
      <c r="U10" s="133">
        <v>0.70359953703703704</v>
      </c>
      <c r="V10" s="86">
        <f t="shared" si="0"/>
        <v>4.7766203703703658E-2</v>
      </c>
      <c r="W10" s="130"/>
      <c r="X10" s="131">
        <f t="shared" si="1"/>
        <v>16</v>
      </c>
      <c r="Y10" s="95">
        <v>5</v>
      </c>
      <c r="AG10" s="6"/>
      <c r="AH10" s="4"/>
    </row>
    <row r="11" spans="1:34" ht="21.95" customHeight="1">
      <c r="A11" s="63" t="s">
        <v>8</v>
      </c>
      <c r="B11" s="9">
        <v>1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18">
        <v>1</v>
      </c>
      <c r="O11" s="8">
        <v>1</v>
      </c>
      <c r="P11" s="8">
        <v>1</v>
      </c>
      <c r="Q11" s="8">
        <v>1</v>
      </c>
      <c r="R11" s="90">
        <v>45104</v>
      </c>
      <c r="S11" s="91">
        <v>0.57351851851851854</v>
      </c>
      <c r="T11" s="92">
        <v>45104</v>
      </c>
      <c r="U11" s="93">
        <v>0.65067129629629628</v>
      </c>
      <c r="V11" s="86">
        <f t="shared" si="0"/>
        <v>7.7152777777777737E-2</v>
      </c>
      <c r="W11" s="130"/>
      <c r="X11" s="61">
        <f t="shared" si="1"/>
        <v>16</v>
      </c>
      <c r="Y11" s="96">
        <v>6</v>
      </c>
      <c r="AG11" s="6"/>
      <c r="AH11" s="4"/>
    </row>
    <row r="12" spans="1:34" ht="21.95" customHeight="1">
      <c r="A12" s="63" t="s">
        <v>18</v>
      </c>
      <c r="B12" s="9">
        <v>1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18">
        <v>1</v>
      </c>
      <c r="O12" s="8">
        <v>1</v>
      </c>
      <c r="P12" s="8">
        <v>1</v>
      </c>
      <c r="Q12" s="8">
        <v>1</v>
      </c>
      <c r="R12" s="127">
        <v>45261</v>
      </c>
      <c r="S12" s="132">
        <v>0.33206018518518515</v>
      </c>
      <c r="T12" s="129">
        <v>45261</v>
      </c>
      <c r="U12" s="133">
        <v>0.75850694444444444</v>
      </c>
      <c r="V12" s="195">
        <f t="shared" si="0"/>
        <v>0.42644675925925929</v>
      </c>
      <c r="W12" s="130"/>
      <c r="X12" s="61">
        <f t="shared" si="1"/>
        <v>16</v>
      </c>
      <c r="Y12" s="96">
        <v>7</v>
      </c>
      <c r="AG12" s="6"/>
      <c r="AH12" s="4"/>
    </row>
    <row r="13" spans="1:34" ht="21.95" customHeight="1">
      <c r="A13" s="63" t="s">
        <v>49</v>
      </c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9"/>
      <c r="O13" s="100"/>
      <c r="P13" s="100"/>
      <c r="Q13" s="100"/>
      <c r="R13" s="233"/>
      <c r="S13" s="109"/>
      <c r="T13" s="234"/>
      <c r="U13" s="235"/>
      <c r="V13" s="111"/>
      <c r="W13" s="107"/>
      <c r="X13" s="108"/>
      <c r="Y13" s="236"/>
      <c r="AA13" s="6"/>
      <c r="AB13" s="4"/>
      <c r="AG13" s="6"/>
      <c r="AH13" s="4"/>
    </row>
    <row r="14" spans="1:34" ht="21.95" customHeight="1">
      <c r="A14" s="63" t="s">
        <v>54</v>
      </c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100"/>
      <c r="P14" s="100"/>
      <c r="Q14" s="100"/>
      <c r="R14" s="233"/>
      <c r="S14" s="109"/>
      <c r="T14" s="234"/>
      <c r="U14" s="235"/>
      <c r="V14" s="111"/>
      <c r="W14" s="107"/>
      <c r="X14" s="108"/>
      <c r="Y14" s="236"/>
      <c r="AG14" s="6"/>
      <c r="AH14" s="4"/>
    </row>
    <row r="15" spans="1:34" ht="21.95" customHeight="1">
      <c r="A15" s="63" t="s">
        <v>38</v>
      </c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9"/>
      <c r="O15" s="100"/>
      <c r="P15" s="100"/>
      <c r="Q15" s="100"/>
      <c r="R15" s="233"/>
      <c r="S15" s="109"/>
      <c r="T15" s="234"/>
      <c r="U15" s="235"/>
      <c r="V15" s="111"/>
      <c r="W15" s="107"/>
      <c r="X15" s="108"/>
      <c r="Y15" s="236"/>
      <c r="AA15" s="6"/>
      <c r="AB15" s="4"/>
      <c r="AG15" s="6"/>
      <c r="AH15" s="4"/>
    </row>
    <row r="16" spans="1:34" ht="21.95" customHeight="1">
      <c r="A16" s="63" t="s">
        <v>46</v>
      </c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9"/>
      <c r="O16" s="100"/>
      <c r="P16" s="100"/>
      <c r="Q16" s="100"/>
      <c r="R16" s="233"/>
      <c r="S16" s="109"/>
      <c r="T16" s="234"/>
      <c r="U16" s="235"/>
      <c r="V16" s="111"/>
      <c r="W16" s="107"/>
      <c r="X16" s="108"/>
      <c r="Y16" s="236"/>
      <c r="AA16" s="6"/>
      <c r="AB16" s="4"/>
      <c r="AG16" s="6"/>
      <c r="AH16" s="4"/>
    </row>
    <row r="17" spans="1:34" ht="21.95" customHeight="1">
      <c r="A17" s="63" t="s">
        <v>24</v>
      </c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9"/>
      <c r="O17" s="100"/>
      <c r="P17" s="100"/>
      <c r="Q17" s="100"/>
      <c r="R17" s="102"/>
      <c r="S17" s="109"/>
      <c r="T17" s="104"/>
      <c r="U17" s="110"/>
      <c r="V17" s="111"/>
      <c r="W17" s="107"/>
      <c r="X17" s="108"/>
      <c r="Y17" s="236"/>
      <c r="AA17" s="6"/>
      <c r="AB17" s="4"/>
      <c r="AG17" s="6"/>
      <c r="AH17" s="4"/>
    </row>
    <row r="18" spans="1:34" ht="21.95" customHeight="1">
      <c r="A18" s="63" t="s">
        <v>28</v>
      </c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9"/>
      <c r="O18" s="100"/>
      <c r="P18" s="100"/>
      <c r="Q18" s="100"/>
      <c r="R18" s="233"/>
      <c r="S18" s="109"/>
      <c r="T18" s="234"/>
      <c r="U18" s="235"/>
      <c r="V18" s="111"/>
      <c r="W18" s="107"/>
      <c r="X18" s="108"/>
      <c r="Y18" s="236"/>
      <c r="AA18" s="6"/>
      <c r="AB18" s="4"/>
      <c r="AG18" s="6"/>
      <c r="AH18" s="4"/>
    </row>
    <row r="19" spans="1:34" ht="21.95" customHeight="1">
      <c r="A19" s="63" t="s">
        <v>50</v>
      </c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9"/>
      <c r="O19" s="100"/>
      <c r="P19" s="100"/>
      <c r="Q19" s="100"/>
      <c r="R19" s="102"/>
      <c r="S19" s="109"/>
      <c r="T19" s="104"/>
      <c r="U19" s="110"/>
      <c r="V19" s="193"/>
      <c r="W19" s="107"/>
      <c r="X19" s="108"/>
      <c r="Y19" s="236"/>
      <c r="AG19" s="6"/>
      <c r="AH19" s="4"/>
    </row>
    <row r="20" spans="1:34" ht="21.95" customHeight="1">
      <c r="A20" s="63" t="s">
        <v>52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9"/>
      <c r="O20" s="100"/>
      <c r="P20" s="100"/>
      <c r="Q20" s="100"/>
      <c r="R20" s="102"/>
      <c r="S20" s="109"/>
      <c r="T20" s="104"/>
      <c r="U20" s="110"/>
      <c r="V20" s="111"/>
      <c r="W20" s="107"/>
      <c r="X20" s="108"/>
      <c r="Y20" s="236"/>
    </row>
    <row r="21" spans="1:34" ht="21.95" customHeight="1">
      <c r="A21" s="63" t="s">
        <v>53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9"/>
      <c r="O21" s="100"/>
      <c r="P21" s="100"/>
      <c r="Q21" s="100"/>
      <c r="R21" s="102"/>
      <c r="S21" s="109"/>
      <c r="T21" s="104"/>
      <c r="U21" s="110"/>
      <c r="V21" s="111"/>
      <c r="W21" s="107"/>
      <c r="X21" s="108"/>
      <c r="Y21" s="237"/>
    </row>
    <row r="22" spans="1:34" ht="21.95" customHeight="1">
      <c r="A22" s="63" t="s">
        <v>37</v>
      </c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9"/>
      <c r="O22" s="100"/>
      <c r="P22" s="100"/>
      <c r="Q22" s="100"/>
      <c r="R22" s="102"/>
      <c r="S22" s="109"/>
      <c r="T22" s="104"/>
      <c r="U22" s="110"/>
      <c r="V22" s="193"/>
      <c r="W22" s="107"/>
      <c r="X22" s="108"/>
      <c r="Y22" s="236"/>
      <c r="AA22" s="6"/>
      <c r="AB22" s="4"/>
      <c r="AG22" s="6"/>
      <c r="AH22" s="4"/>
    </row>
    <row r="23" spans="1:34" ht="21.95" customHeight="1">
      <c r="A23" s="63" t="s">
        <v>22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9"/>
      <c r="O23" s="100"/>
      <c r="P23" s="100"/>
      <c r="Q23" s="100"/>
      <c r="R23" s="102"/>
      <c r="S23" s="109"/>
      <c r="T23" s="104"/>
      <c r="U23" s="110"/>
      <c r="V23" s="193"/>
      <c r="W23" s="107"/>
      <c r="X23" s="108"/>
      <c r="Y23" s="236"/>
      <c r="AA23" s="6"/>
      <c r="AB23" s="4"/>
      <c r="AG23" s="6"/>
      <c r="AH23" s="4"/>
    </row>
    <row r="24" spans="1:34" ht="21.95" customHeight="1">
      <c r="A24" s="63" t="s">
        <v>48</v>
      </c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9"/>
      <c r="O24" s="100"/>
      <c r="P24" s="100"/>
      <c r="Q24" s="100"/>
      <c r="R24" s="102"/>
      <c r="S24" s="109"/>
      <c r="T24" s="104"/>
      <c r="U24" s="110"/>
      <c r="V24" s="193"/>
      <c r="W24" s="107"/>
      <c r="X24" s="108"/>
      <c r="Y24" s="236"/>
      <c r="AA24" s="6"/>
      <c r="AB24" s="4"/>
      <c r="AG24" s="6"/>
      <c r="AH24" s="4"/>
    </row>
    <row r="25" spans="1:34" ht="21.95" customHeight="1">
      <c r="A25" s="63" t="s">
        <v>56</v>
      </c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9"/>
      <c r="O25" s="100"/>
      <c r="P25" s="100"/>
      <c r="Q25" s="100"/>
      <c r="R25" s="102"/>
      <c r="S25" s="109"/>
      <c r="T25" s="104"/>
      <c r="U25" s="110"/>
      <c r="V25" s="193"/>
      <c r="W25" s="107"/>
      <c r="X25" s="108"/>
      <c r="Y25" s="236"/>
      <c r="AG25" s="6"/>
      <c r="AH25" s="4"/>
    </row>
    <row r="26" spans="1:34" ht="21.95" customHeight="1">
      <c r="A26" s="63" t="s">
        <v>36</v>
      </c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9"/>
      <c r="O26" s="100"/>
      <c r="P26" s="100"/>
      <c r="Q26" s="100"/>
      <c r="R26" s="102"/>
      <c r="S26" s="109"/>
      <c r="T26" s="104"/>
      <c r="U26" s="110"/>
      <c r="V26" s="193"/>
      <c r="W26" s="107"/>
      <c r="X26" s="108"/>
      <c r="Y26" s="236"/>
      <c r="AD26" s="4"/>
      <c r="AE26" s="4"/>
      <c r="AF26" s="4"/>
      <c r="AG26" s="6"/>
      <c r="AH26" s="4"/>
    </row>
    <row r="27" spans="1:34" ht="21.95" customHeight="1">
      <c r="A27" s="63" t="s">
        <v>35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9"/>
      <c r="O27" s="100"/>
      <c r="P27" s="100"/>
      <c r="Q27" s="100"/>
      <c r="R27" s="102"/>
      <c r="S27" s="109"/>
      <c r="T27" s="104"/>
      <c r="U27" s="110"/>
      <c r="V27" s="193"/>
      <c r="W27" s="107"/>
      <c r="X27" s="108"/>
      <c r="Y27" s="236"/>
      <c r="AG27" s="6"/>
      <c r="AH27" s="4"/>
    </row>
    <row r="28" spans="1:34" ht="21.95" customHeight="1">
      <c r="A28" s="63" t="s">
        <v>47</v>
      </c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9"/>
      <c r="O28" s="100"/>
      <c r="P28" s="100"/>
      <c r="Q28" s="100"/>
      <c r="R28" s="102"/>
      <c r="S28" s="109"/>
      <c r="T28" s="104"/>
      <c r="U28" s="110"/>
      <c r="V28" s="193"/>
      <c r="W28" s="107"/>
      <c r="X28" s="108"/>
      <c r="Y28" s="236"/>
      <c r="AG28" s="6"/>
      <c r="AH28" s="4"/>
    </row>
    <row r="29" spans="1:34" ht="21.95" customHeight="1">
      <c r="A29" s="63" t="s">
        <v>10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9"/>
      <c r="O29" s="100"/>
      <c r="P29" s="100"/>
      <c r="Q29" s="100"/>
      <c r="R29" s="102"/>
      <c r="S29" s="109"/>
      <c r="T29" s="104"/>
      <c r="U29" s="110"/>
      <c r="V29" s="193"/>
      <c r="W29" s="107"/>
      <c r="X29" s="108"/>
      <c r="Y29" s="236"/>
      <c r="AG29" s="6"/>
      <c r="AH29" s="4"/>
    </row>
    <row r="30" spans="1:34" ht="21.95" customHeight="1">
      <c r="A30" s="63" t="s">
        <v>25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9"/>
      <c r="O30" s="100"/>
      <c r="P30" s="100"/>
      <c r="Q30" s="100"/>
      <c r="R30" s="102"/>
      <c r="S30" s="109"/>
      <c r="T30" s="104"/>
      <c r="U30" s="110"/>
      <c r="V30" s="193"/>
      <c r="W30" s="107"/>
      <c r="X30" s="108"/>
      <c r="Y30" s="236"/>
      <c r="AG30" s="6"/>
      <c r="AH30" s="4"/>
    </row>
    <row r="31" spans="1:34" ht="21.95" customHeight="1">
      <c r="A31" s="63" t="s">
        <v>45</v>
      </c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9"/>
      <c r="O31" s="100"/>
      <c r="P31" s="100"/>
      <c r="Q31" s="100"/>
      <c r="R31" s="102"/>
      <c r="S31" s="109"/>
      <c r="T31" s="104"/>
      <c r="U31" s="110"/>
      <c r="V31" s="193"/>
      <c r="W31" s="107"/>
      <c r="X31" s="108"/>
      <c r="Y31" s="236"/>
      <c r="AG31" s="6"/>
      <c r="AH31" s="4"/>
    </row>
    <row r="32" spans="1:34" ht="21.95" customHeight="1">
      <c r="A32" s="63" t="s">
        <v>26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9"/>
      <c r="O32" s="100"/>
      <c r="P32" s="100"/>
      <c r="Q32" s="100"/>
      <c r="R32" s="102"/>
      <c r="S32" s="109"/>
      <c r="T32" s="104"/>
      <c r="U32" s="110"/>
      <c r="V32" s="193"/>
      <c r="W32" s="107"/>
      <c r="X32" s="108"/>
      <c r="Y32" s="236"/>
      <c r="AG32" s="6"/>
      <c r="AH32" s="4"/>
    </row>
    <row r="33" spans="1:34" ht="21.95" customHeight="1">
      <c r="A33" s="63" t="s">
        <v>51</v>
      </c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100"/>
      <c r="P33" s="100"/>
      <c r="Q33" s="100"/>
      <c r="R33" s="102"/>
      <c r="S33" s="109"/>
      <c r="T33" s="104"/>
      <c r="U33" s="110"/>
      <c r="V33" s="193"/>
      <c r="W33" s="107"/>
      <c r="X33" s="108"/>
      <c r="Y33" s="236"/>
      <c r="AG33" s="6"/>
      <c r="AH33" s="4"/>
    </row>
    <row r="34" spans="1:34" ht="21.95" customHeight="1">
      <c r="A34" s="63" t="s">
        <v>57</v>
      </c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9"/>
      <c r="O34" s="100"/>
      <c r="P34" s="100"/>
      <c r="Q34" s="100"/>
      <c r="R34" s="102"/>
      <c r="S34" s="109"/>
      <c r="T34" s="104"/>
      <c r="U34" s="110"/>
      <c r="V34" s="193"/>
      <c r="W34" s="107"/>
      <c r="X34" s="108"/>
      <c r="Y34" s="236"/>
      <c r="AG34" s="6"/>
      <c r="AH34" s="4"/>
    </row>
    <row r="35" spans="1:34" ht="21.95" customHeight="1">
      <c r="A35" s="63" t="s">
        <v>55</v>
      </c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9"/>
      <c r="O35" s="100"/>
      <c r="P35" s="100"/>
      <c r="Q35" s="100"/>
      <c r="R35" s="102"/>
      <c r="S35" s="109"/>
      <c r="T35" s="104"/>
      <c r="U35" s="110"/>
      <c r="V35" s="193"/>
      <c r="W35" s="107"/>
      <c r="X35" s="108"/>
      <c r="Y35" s="236"/>
      <c r="AG35" s="6"/>
      <c r="AH35" s="4"/>
    </row>
    <row r="36" spans="1:34" ht="21.95" customHeight="1">
      <c r="A36" s="63" t="s">
        <v>41</v>
      </c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9"/>
      <c r="O36" s="100"/>
      <c r="P36" s="100"/>
      <c r="Q36" s="100"/>
      <c r="R36" s="102"/>
      <c r="S36" s="109"/>
      <c r="T36" s="104"/>
      <c r="U36" s="110"/>
      <c r="V36" s="193"/>
      <c r="W36" s="107"/>
      <c r="X36" s="108"/>
      <c r="Y36" s="236"/>
      <c r="AG36" s="6"/>
      <c r="AH36" s="4"/>
    </row>
    <row r="37" spans="1:34" ht="21.95" customHeight="1">
      <c r="A37" s="63" t="s">
        <v>29</v>
      </c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9"/>
      <c r="O37" s="100"/>
      <c r="P37" s="100"/>
      <c r="Q37" s="100"/>
      <c r="R37" s="102"/>
      <c r="S37" s="109"/>
      <c r="T37" s="104"/>
      <c r="U37" s="110"/>
      <c r="V37" s="193"/>
      <c r="W37" s="107"/>
      <c r="X37" s="108"/>
      <c r="Y37" s="236"/>
      <c r="AG37" s="6"/>
      <c r="AH37" s="4"/>
    </row>
    <row r="38" spans="1:34" ht="21.95" customHeight="1">
      <c r="A38" s="63" t="s">
        <v>27</v>
      </c>
      <c r="B38" s="97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9"/>
      <c r="O38" s="100"/>
      <c r="P38" s="100"/>
      <c r="Q38" s="100"/>
      <c r="R38" s="102"/>
      <c r="S38" s="109"/>
      <c r="T38" s="104"/>
      <c r="U38" s="110"/>
      <c r="V38" s="193"/>
      <c r="W38" s="107"/>
      <c r="X38" s="108"/>
      <c r="Y38" s="236"/>
      <c r="AG38" s="6"/>
      <c r="AH38" s="4"/>
    </row>
    <row r="39" spans="1:34" ht="21.95" customHeight="1">
      <c r="A39" s="63" t="s">
        <v>33</v>
      </c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9"/>
      <c r="O39" s="100"/>
      <c r="P39" s="100"/>
      <c r="Q39" s="100"/>
      <c r="R39" s="102"/>
      <c r="S39" s="109"/>
      <c r="T39" s="104"/>
      <c r="U39" s="110"/>
      <c r="V39" s="193"/>
      <c r="W39" s="107"/>
      <c r="X39" s="108"/>
      <c r="Y39" s="236"/>
      <c r="AG39" s="6"/>
      <c r="AH39" s="4"/>
    </row>
    <row r="40" spans="1:34" ht="21.95" customHeight="1">
      <c r="A40" s="63" t="s">
        <v>39</v>
      </c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9"/>
      <c r="O40" s="100"/>
      <c r="P40" s="100"/>
      <c r="Q40" s="100"/>
      <c r="R40" s="102"/>
      <c r="S40" s="109"/>
      <c r="T40" s="104"/>
      <c r="U40" s="110"/>
      <c r="V40" s="193"/>
      <c r="W40" s="107"/>
      <c r="X40" s="108"/>
      <c r="Y40" s="236"/>
      <c r="AG40" s="6"/>
      <c r="AH40" s="4"/>
    </row>
    <row r="41" spans="1:34" ht="21.95" customHeight="1">
      <c r="A41" s="63" t="s">
        <v>34</v>
      </c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9"/>
      <c r="O41" s="100"/>
      <c r="P41" s="100"/>
      <c r="Q41" s="100"/>
      <c r="R41" s="102"/>
      <c r="S41" s="109"/>
      <c r="T41" s="104"/>
      <c r="U41" s="110"/>
      <c r="V41" s="193"/>
      <c r="W41" s="107"/>
      <c r="X41" s="108"/>
      <c r="Y41" s="236"/>
      <c r="AG41" s="6"/>
      <c r="AH41" s="4"/>
    </row>
    <row r="42" spans="1:34" ht="21.95" customHeight="1">
      <c r="A42" s="63" t="s">
        <v>43</v>
      </c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9"/>
      <c r="O42" s="100"/>
      <c r="P42" s="100"/>
      <c r="Q42" s="100"/>
      <c r="R42" s="102"/>
      <c r="S42" s="109"/>
      <c r="T42" s="104"/>
      <c r="U42" s="110"/>
      <c r="V42" s="193"/>
      <c r="W42" s="107"/>
      <c r="X42" s="108"/>
      <c r="Y42" s="236"/>
      <c r="AG42" s="6"/>
      <c r="AH42" s="4"/>
    </row>
    <row r="43" spans="1:34" ht="18">
      <c r="A43" s="63" t="s">
        <v>44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O43" s="100"/>
      <c r="P43" s="100"/>
      <c r="Q43" s="100"/>
      <c r="R43" s="102"/>
      <c r="S43" s="109"/>
      <c r="T43" s="104"/>
      <c r="U43" s="110"/>
      <c r="V43" s="193"/>
      <c r="W43" s="107"/>
      <c r="X43" s="108"/>
      <c r="Y43" s="236"/>
      <c r="AG43" s="6"/>
      <c r="AH43" s="4"/>
    </row>
    <row r="44" spans="1:34" ht="18">
      <c r="A44" s="63" t="s">
        <v>21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O44" s="100"/>
      <c r="P44" s="100"/>
      <c r="Q44" s="100"/>
      <c r="R44" s="102"/>
      <c r="S44" s="109"/>
      <c r="T44" s="104"/>
      <c r="U44" s="110"/>
      <c r="V44" s="193"/>
      <c r="W44" s="107"/>
      <c r="X44" s="108"/>
      <c r="Y44" s="236"/>
      <c r="AG44" s="6"/>
      <c r="AH44" s="4"/>
    </row>
    <row r="45" spans="1:34" ht="18">
      <c r="A45" s="63" t="s">
        <v>58</v>
      </c>
      <c r="B45" s="97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100"/>
      <c r="P45" s="100"/>
      <c r="Q45" s="100"/>
      <c r="R45" s="102"/>
      <c r="S45" s="109"/>
      <c r="T45" s="104"/>
      <c r="U45" s="110"/>
      <c r="V45" s="193"/>
      <c r="W45" s="107"/>
      <c r="X45" s="246"/>
      <c r="Y45" s="238"/>
      <c r="AG45" s="6"/>
      <c r="AH45" s="4"/>
    </row>
    <row r="46" spans="1:34" ht="18">
      <c r="A46" s="63" t="s">
        <v>42</v>
      </c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248"/>
      <c r="O46" s="161"/>
      <c r="P46" s="161"/>
      <c r="Q46" s="180"/>
      <c r="R46" s="239"/>
      <c r="S46" s="240"/>
      <c r="T46" s="241"/>
      <c r="U46" s="242"/>
      <c r="V46" s="243"/>
      <c r="W46" s="247"/>
      <c r="X46" s="108"/>
      <c r="Y46" s="238"/>
    </row>
    <row r="47" spans="1:34" ht="18.75" thickBot="1">
      <c r="A47" s="63" t="s">
        <v>9</v>
      </c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7"/>
      <c r="O47" s="118"/>
      <c r="P47" s="118"/>
      <c r="Q47" s="118"/>
      <c r="R47" s="120"/>
      <c r="S47" s="169"/>
      <c r="T47" s="122"/>
      <c r="U47" s="170"/>
      <c r="V47" s="244"/>
      <c r="W47" s="124"/>
      <c r="X47" s="125"/>
      <c r="Y47" s="245"/>
    </row>
    <row r="77" spans="1:34" ht="21.95" customHeight="1">
      <c r="A77" s="48" t="s">
        <v>17</v>
      </c>
      <c r="AG77" s="6"/>
      <c r="AH77" s="7"/>
    </row>
    <row r="78" spans="1:34" ht="21.95" customHeight="1">
      <c r="A78" s="48" t="s">
        <v>44</v>
      </c>
      <c r="AG78" s="6"/>
      <c r="AH78" s="4"/>
    </row>
  </sheetData>
  <mergeCells count="10">
    <mergeCell ref="Y3:Y5"/>
    <mergeCell ref="R4:S4"/>
    <mergeCell ref="T4:U4"/>
    <mergeCell ref="V4:V5"/>
    <mergeCell ref="A3:A4"/>
    <mergeCell ref="B3:M4"/>
    <mergeCell ref="N3:Q4"/>
    <mergeCell ref="R3:V3"/>
    <mergeCell ref="W3:W5"/>
    <mergeCell ref="X3:X5"/>
  </mergeCells>
  <conditionalFormatting sqref="X109 Z77 R6:R47">
    <cfRule type="containsText" dxfId="12" priority="9" operator="containsText" text="неверно">
      <formula>NOT(ISERROR(SEARCH("неверно",R6)))</formula>
    </cfRule>
  </conditionalFormatting>
  <conditionalFormatting sqref="R48:R60 T48 T53">
    <cfRule type="containsText" dxfId="11" priority="8" operator="containsText" text="неверно">
      <formula>NOT(ISERROR(SEARCH("неверно",R48)))</formula>
    </cfRule>
  </conditionalFormatting>
  <conditionalFormatting sqref="T47 T10:T11 T8">
    <cfRule type="containsText" dxfId="10" priority="7" operator="containsText" text="неверно">
      <formula>NOT(ISERROR(SEARCH("неверно",T8)))</formula>
    </cfRule>
  </conditionalFormatting>
  <conditionalFormatting sqref="R46">
    <cfRule type="containsText" dxfId="9" priority="6" operator="containsText" text="неверно">
      <formula>NOT(ISERROR(SEARCH("неверно",R46)))</formula>
    </cfRule>
  </conditionalFormatting>
  <conditionalFormatting sqref="R38">
    <cfRule type="containsText" dxfId="8" priority="5" operator="containsText" text="неверно">
      <formula>NOT(ISERROR(SEARCH("неверно",R38)))</formula>
    </cfRule>
  </conditionalFormatting>
  <conditionalFormatting sqref="T26 R26">
    <cfRule type="containsText" dxfId="7" priority="4" operator="containsText" text="неверно">
      <formula>NOT(ISERROR(SEARCH("неверно",R26)))</formula>
    </cfRule>
  </conditionalFormatting>
  <conditionalFormatting sqref="R24">
    <cfRule type="containsText" dxfId="6" priority="3" operator="containsText" text="неверно">
      <formula>NOT(ISERROR(SEARCH("неверно",R24)))</formula>
    </cfRule>
  </conditionalFormatting>
  <conditionalFormatting sqref="T27 R27">
    <cfRule type="containsText" dxfId="5" priority="2" operator="containsText" text="неверно">
      <formula>NOT(ISERROR(SEARCH("неверно",R27)))</formula>
    </cfRule>
  </conditionalFormatting>
  <conditionalFormatting sqref="T31 R31">
    <cfRule type="containsText" dxfId="4" priority="1" operator="containsText" text="неверно">
      <formula>NOT(ISERROR(SEARCH("неверно",R31)))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BN78"/>
  <sheetViews>
    <sheetView workbookViewId="0">
      <pane xSplit="1" ySplit="5" topLeftCell="AQ6" activePane="bottomRight" state="frozen"/>
      <selection pane="topRight" activeCell="B1" sqref="B1"/>
      <selection pane="bottomLeft" activeCell="A6" sqref="A6"/>
      <selection pane="bottomRight" activeCell="A6" sqref="A6:BJ47"/>
    </sheetView>
  </sheetViews>
  <sheetFormatPr defaultRowHeight="15"/>
  <cols>
    <col min="1" max="1" width="37.7109375" style="1" customWidth="1"/>
    <col min="2" max="55" width="4.140625" customWidth="1"/>
    <col min="56" max="56" width="13.85546875" customWidth="1"/>
    <col min="57" max="57" width="10.5703125" customWidth="1"/>
    <col min="58" max="58" width="13" customWidth="1"/>
    <col min="59" max="60" width="10.5703125" customWidth="1"/>
    <col min="61" max="62" width="12.140625" customWidth="1"/>
    <col min="63" max="63" width="10.5703125" customWidth="1"/>
  </cols>
  <sheetData>
    <row r="2" spans="1:66" s="2" customFormat="1" ht="16.5" customHeight="1" thickBot="1">
      <c r="A2" s="3"/>
    </row>
    <row r="3" spans="1:66" ht="27" customHeight="1">
      <c r="A3" s="476"/>
      <c r="B3" s="478" t="s">
        <v>65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79"/>
      <c r="Z3" s="486" t="s">
        <v>63</v>
      </c>
      <c r="AA3" s="487"/>
      <c r="AB3" s="487"/>
      <c r="AC3" s="487"/>
      <c r="AD3" s="487"/>
      <c r="AE3" s="487"/>
      <c r="AF3" s="487"/>
      <c r="AG3" s="487"/>
      <c r="AH3" s="487"/>
      <c r="AI3" s="487"/>
      <c r="AJ3" s="487"/>
      <c r="AK3" s="487"/>
      <c r="AL3" s="487"/>
      <c r="AM3" s="487"/>
      <c r="AN3" s="487"/>
      <c r="AO3" s="487"/>
      <c r="AP3" s="487"/>
      <c r="AQ3" s="487"/>
      <c r="AR3" s="487"/>
      <c r="AS3" s="487"/>
      <c r="AT3" s="487"/>
      <c r="AU3" s="487"/>
      <c r="AV3" s="487"/>
      <c r="AW3" s="487"/>
      <c r="AX3" s="487"/>
      <c r="AY3" s="487"/>
      <c r="AZ3" s="487"/>
      <c r="BA3" s="487"/>
      <c r="BB3" s="487"/>
      <c r="BC3" s="487"/>
      <c r="BD3" s="483" t="s">
        <v>0</v>
      </c>
      <c r="BE3" s="479"/>
      <c r="BF3" s="483" t="s">
        <v>1</v>
      </c>
      <c r="BG3" s="479"/>
      <c r="BH3" s="402" t="s">
        <v>2</v>
      </c>
      <c r="BI3" s="435" t="s">
        <v>3</v>
      </c>
      <c r="BJ3" s="415" t="s">
        <v>16</v>
      </c>
      <c r="BK3" s="399" t="s">
        <v>4</v>
      </c>
    </row>
    <row r="4" spans="1:66" ht="23.25" customHeight="1" thickBot="1">
      <c r="A4" s="477"/>
      <c r="B4" s="480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2"/>
      <c r="Z4" s="488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  <c r="AL4" s="489"/>
      <c r="AM4" s="489"/>
      <c r="AN4" s="489"/>
      <c r="AO4" s="489"/>
      <c r="AP4" s="489"/>
      <c r="AQ4" s="489"/>
      <c r="AR4" s="489"/>
      <c r="AS4" s="489"/>
      <c r="AT4" s="489"/>
      <c r="AU4" s="489"/>
      <c r="AV4" s="489"/>
      <c r="AW4" s="489"/>
      <c r="AX4" s="489"/>
      <c r="AY4" s="489"/>
      <c r="AZ4" s="489"/>
      <c r="BA4" s="489"/>
      <c r="BB4" s="489"/>
      <c r="BC4" s="489"/>
      <c r="BD4" s="480"/>
      <c r="BE4" s="482"/>
      <c r="BF4" s="480"/>
      <c r="BG4" s="482"/>
      <c r="BH4" s="484"/>
      <c r="BI4" s="436"/>
      <c r="BJ4" s="416"/>
      <c r="BK4" s="400"/>
    </row>
    <row r="5" spans="1:66" ht="21.75" customHeight="1" thickBot="1">
      <c r="A5" s="47" t="s">
        <v>40</v>
      </c>
      <c r="B5" s="38">
        <v>1</v>
      </c>
      <c r="C5" s="32">
        <v>2</v>
      </c>
      <c r="D5" s="32">
        <v>3</v>
      </c>
      <c r="E5" s="33">
        <v>4</v>
      </c>
      <c r="F5" s="32">
        <v>5</v>
      </c>
      <c r="G5" s="32">
        <v>6</v>
      </c>
      <c r="H5" s="33">
        <v>7</v>
      </c>
      <c r="I5" s="32">
        <v>8</v>
      </c>
      <c r="J5" s="32">
        <v>9</v>
      </c>
      <c r="K5" s="33">
        <v>10</v>
      </c>
      <c r="L5" s="33">
        <v>11</v>
      </c>
      <c r="M5" s="33">
        <v>12</v>
      </c>
      <c r="N5" s="33">
        <v>13</v>
      </c>
      <c r="O5" s="33">
        <v>14</v>
      </c>
      <c r="P5" s="33">
        <v>15</v>
      </c>
      <c r="Q5" s="33">
        <v>16</v>
      </c>
      <c r="R5" s="33">
        <v>17</v>
      </c>
      <c r="S5" s="33">
        <v>18</v>
      </c>
      <c r="T5" s="33">
        <v>19</v>
      </c>
      <c r="U5" s="33">
        <v>20</v>
      </c>
      <c r="V5" s="33">
        <v>21</v>
      </c>
      <c r="W5" s="33">
        <v>22</v>
      </c>
      <c r="X5" s="33">
        <v>23</v>
      </c>
      <c r="Y5" s="33">
        <v>24</v>
      </c>
      <c r="Z5" s="22">
        <v>1</v>
      </c>
      <c r="AA5" s="21">
        <v>2</v>
      </c>
      <c r="AB5" s="21">
        <v>3</v>
      </c>
      <c r="AC5" s="21">
        <v>4</v>
      </c>
      <c r="AD5" s="21">
        <v>5</v>
      </c>
      <c r="AE5" s="21">
        <v>6</v>
      </c>
      <c r="AF5" s="21">
        <v>7</v>
      </c>
      <c r="AG5" s="21">
        <v>8</v>
      </c>
      <c r="AH5" s="21">
        <v>9</v>
      </c>
      <c r="AI5" s="21">
        <v>10</v>
      </c>
      <c r="AJ5" s="21">
        <v>11</v>
      </c>
      <c r="AK5" s="21">
        <v>12</v>
      </c>
      <c r="AL5" s="21">
        <v>13</v>
      </c>
      <c r="AM5" s="21">
        <v>14</v>
      </c>
      <c r="AN5" s="21">
        <v>15</v>
      </c>
      <c r="AO5" s="21">
        <v>16</v>
      </c>
      <c r="AP5" s="21">
        <v>17</v>
      </c>
      <c r="AQ5" s="21">
        <v>18</v>
      </c>
      <c r="AR5" s="21">
        <v>19</v>
      </c>
      <c r="AS5" s="21">
        <v>20</v>
      </c>
      <c r="AT5" s="21">
        <v>21</v>
      </c>
      <c r="AU5" s="21">
        <v>22</v>
      </c>
      <c r="AV5" s="21">
        <v>23</v>
      </c>
      <c r="AW5" s="21">
        <v>24</v>
      </c>
      <c r="AX5" s="21">
        <v>25</v>
      </c>
      <c r="AY5" s="21">
        <v>26</v>
      </c>
      <c r="AZ5" s="21">
        <v>27</v>
      </c>
      <c r="BA5" s="21">
        <v>28</v>
      </c>
      <c r="BB5" s="21">
        <v>29</v>
      </c>
      <c r="BC5" s="23">
        <v>30</v>
      </c>
      <c r="BD5" s="24" t="s">
        <v>5</v>
      </c>
      <c r="BE5" s="197" t="s">
        <v>6</v>
      </c>
      <c r="BF5" s="24" t="s">
        <v>5</v>
      </c>
      <c r="BG5" s="196" t="s">
        <v>6</v>
      </c>
      <c r="BH5" s="485"/>
      <c r="BI5" s="437"/>
      <c r="BJ5" s="417"/>
      <c r="BK5" s="401"/>
    </row>
    <row r="6" spans="1:66" ht="21.95" customHeight="1">
      <c r="A6" s="63" t="s">
        <v>20</v>
      </c>
      <c r="B6" s="39">
        <v>1</v>
      </c>
      <c r="C6" s="15">
        <v>1</v>
      </c>
      <c r="D6" s="15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3">
        <v>1</v>
      </c>
      <c r="Z6" s="17">
        <v>1</v>
      </c>
      <c r="AA6" s="13">
        <v>1</v>
      </c>
      <c r="AB6" s="13">
        <v>1</v>
      </c>
      <c r="AC6" s="13">
        <v>1</v>
      </c>
      <c r="AD6" s="13">
        <v>1</v>
      </c>
      <c r="AE6" s="13">
        <v>1</v>
      </c>
      <c r="AF6" s="13">
        <v>1</v>
      </c>
      <c r="AG6" s="13">
        <v>1</v>
      </c>
      <c r="AH6" s="13">
        <v>1</v>
      </c>
      <c r="AI6" s="13">
        <v>1</v>
      </c>
      <c r="AJ6" s="13">
        <v>1</v>
      </c>
      <c r="AK6" s="13">
        <v>1</v>
      </c>
      <c r="AL6" s="13">
        <v>1</v>
      </c>
      <c r="AM6" s="13">
        <v>1</v>
      </c>
      <c r="AN6" s="13">
        <v>1</v>
      </c>
      <c r="AO6" s="13">
        <v>1</v>
      </c>
      <c r="AP6" s="13">
        <v>1</v>
      </c>
      <c r="AQ6" s="13">
        <v>1</v>
      </c>
      <c r="AR6" s="13">
        <v>1</v>
      </c>
      <c r="AS6" s="13">
        <v>1</v>
      </c>
      <c r="AT6" s="13">
        <v>1</v>
      </c>
      <c r="AU6" s="13">
        <v>1</v>
      </c>
      <c r="AV6" s="13">
        <v>1</v>
      </c>
      <c r="AW6" s="13">
        <v>1</v>
      </c>
      <c r="AX6" s="13">
        <v>1</v>
      </c>
      <c r="AY6" s="13">
        <v>1</v>
      </c>
      <c r="AZ6" s="13">
        <v>1</v>
      </c>
      <c r="BA6" s="13">
        <v>1</v>
      </c>
      <c r="BB6" s="13">
        <v>1</v>
      </c>
      <c r="BC6" s="16">
        <v>1</v>
      </c>
      <c r="BD6" s="52">
        <v>45226</v>
      </c>
      <c r="BE6" s="220">
        <v>0.62715277777777778</v>
      </c>
      <c r="BF6" s="52">
        <v>45226</v>
      </c>
      <c r="BG6" s="220">
        <v>0.85627314814814814</v>
      </c>
      <c r="BH6" s="199">
        <f>BG6-BE6</f>
        <v>0.22912037037037036</v>
      </c>
      <c r="BI6" s="36"/>
      <c r="BJ6" s="11">
        <f>SUM(B6:BC6)-BI6</f>
        <v>54</v>
      </c>
      <c r="BK6" s="62">
        <v>1</v>
      </c>
      <c r="BM6" s="6"/>
      <c r="BN6" s="4"/>
    </row>
    <row r="7" spans="1:66" ht="21.95" customHeight="1">
      <c r="A7" s="63" t="s">
        <v>23</v>
      </c>
      <c r="B7" s="40">
        <v>1</v>
      </c>
      <c r="C7" s="5">
        <v>1</v>
      </c>
      <c r="D7" s="5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Y7" s="8">
        <v>1</v>
      </c>
      <c r="Z7" s="18">
        <v>1</v>
      </c>
      <c r="AA7" s="8">
        <v>1</v>
      </c>
      <c r="AB7" s="8">
        <v>1</v>
      </c>
      <c r="AC7" s="8">
        <v>1</v>
      </c>
      <c r="AD7" s="8">
        <v>1</v>
      </c>
      <c r="AE7" s="8">
        <v>1</v>
      </c>
      <c r="AF7" s="8">
        <v>1</v>
      </c>
      <c r="AG7" s="8">
        <v>1</v>
      </c>
      <c r="AH7" s="8">
        <v>1</v>
      </c>
      <c r="AI7" s="8">
        <v>1</v>
      </c>
      <c r="AJ7" s="8">
        <v>1</v>
      </c>
      <c r="AK7" s="8">
        <v>1</v>
      </c>
      <c r="AL7" s="8">
        <v>1</v>
      </c>
      <c r="AM7" s="8">
        <v>1</v>
      </c>
      <c r="AN7" s="8">
        <v>1</v>
      </c>
      <c r="AO7" s="8">
        <v>1</v>
      </c>
      <c r="AP7" s="8">
        <v>1</v>
      </c>
      <c r="AQ7" s="8">
        <v>1</v>
      </c>
      <c r="AR7" s="8">
        <v>1</v>
      </c>
      <c r="AS7" s="8">
        <v>1</v>
      </c>
      <c r="AT7" s="8">
        <v>1</v>
      </c>
      <c r="AU7" s="8">
        <v>1</v>
      </c>
      <c r="AV7" s="8">
        <v>1</v>
      </c>
      <c r="AW7" s="8">
        <v>1</v>
      </c>
      <c r="AX7" s="8">
        <v>1</v>
      </c>
      <c r="AY7" s="8">
        <v>1</v>
      </c>
      <c r="AZ7" s="8">
        <v>1</v>
      </c>
      <c r="BA7" s="8">
        <v>1</v>
      </c>
      <c r="BB7" s="8">
        <v>1</v>
      </c>
      <c r="BC7" s="10">
        <v>1</v>
      </c>
      <c r="BD7" s="49">
        <v>45213</v>
      </c>
      <c r="BE7" s="198">
        <v>0.31320601851851854</v>
      </c>
      <c r="BF7" s="49">
        <v>45213</v>
      </c>
      <c r="BG7" s="198">
        <v>0.55969907407407404</v>
      </c>
      <c r="BH7" s="199">
        <f>BG7-BE7</f>
        <v>0.24649305555555551</v>
      </c>
      <c r="BI7" s="37"/>
      <c r="BJ7" s="12">
        <f>SUM(B7:BC7)-BI7</f>
        <v>54</v>
      </c>
      <c r="BK7" s="45">
        <v>2</v>
      </c>
    </row>
    <row r="8" spans="1:66" ht="21.95" customHeight="1">
      <c r="A8" s="63" t="s">
        <v>19</v>
      </c>
      <c r="B8" s="40">
        <v>1</v>
      </c>
      <c r="C8" s="5">
        <v>1</v>
      </c>
      <c r="D8" s="5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18">
        <v>1</v>
      </c>
      <c r="AA8" s="8">
        <v>1</v>
      </c>
      <c r="AB8" s="8">
        <v>1</v>
      </c>
      <c r="AC8" s="8">
        <v>1</v>
      </c>
      <c r="AD8" s="8">
        <v>1</v>
      </c>
      <c r="AE8" s="8">
        <v>1</v>
      </c>
      <c r="AF8" s="8">
        <v>1</v>
      </c>
      <c r="AG8" s="8">
        <v>1</v>
      </c>
      <c r="AH8" s="8">
        <v>1</v>
      </c>
      <c r="AI8" s="8">
        <v>1</v>
      </c>
      <c r="AJ8" s="8">
        <v>1</v>
      </c>
      <c r="AK8" s="8">
        <v>1</v>
      </c>
      <c r="AL8" s="8">
        <v>1</v>
      </c>
      <c r="AM8" s="8">
        <v>1</v>
      </c>
      <c r="AN8" s="8">
        <v>1</v>
      </c>
      <c r="AO8" s="8">
        <v>1</v>
      </c>
      <c r="AP8" s="8">
        <v>1</v>
      </c>
      <c r="AQ8" s="8">
        <v>1</v>
      </c>
      <c r="AR8" s="8">
        <v>1</v>
      </c>
      <c r="AS8" s="8">
        <v>1</v>
      </c>
      <c r="AT8" s="8">
        <v>1</v>
      </c>
      <c r="AU8" s="8">
        <v>1</v>
      </c>
      <c r="AV8" s="8">
        <v>1</v>
      </c>
      <c r="AW8" s="8">
        <v>1</v>
      </c>
      <c r="AX8" s="8">
        <v>1</v>
      </c>
      <c r="AY8" s="8">
        <v>1</v>
      </c>
      <c r="AZ8" s="8">
        <v>1</v>
      </c>
      <c r="BA8" s="8">
        <v>1</v>
      </c>
      <c r="BB8" s="8">
        <v>1</v>
      </c>
      <c r="BC8" s="10">
        <v>1</v>
      </c>
      <c r="BD8" s="49">
        <v>45235</v>
      </c>
      <c r="BE8" s="198">
        <v>0.48613425925925924</v>
      </c>
      <c r="BF8" s="49">
        <v>45241</v>
      </c>
      <c r="BG8" s="198">
        <v>0.75563657407407403</v>
      </c>
      <c r="BH8" s="199">
        <f>BG8-BE8</f>
        <v>0.26950231481481479</v>
      </c>
      <c r="BI8" s="37"/>
      <c r="BJ8" s="12">
        <f>SUM(B8:BC8)-BI8</f>
        <v>54</v>
      </c>
      <c r="BK8" s="45">
        <v>3</v>
      </c>
      <c r="BM8" s="6"/>
      <c r="BN8" s="4"/>
    </row>
    <row r="9" spans="1:66" ht="21.95" customHeight="1">
      <c r="A9" s="63" t="s">
        <v>17</v>
      </c>
      <c r="B9" s="40">
        <v>1</v>
      </c>
      <c r="C9" s="5">
        <v>1</v>
      </c>
      <c r="D9" s="5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18">
        <v>1</v>
      </c>
      <c r="AA9" s="8">
        <v>1</v>
      </c>
      <c r="AB9" s="8">
        <v>1</v>
      </c>
      <c r="AC9" s="8">
        <v>1</v>
      </c>
      <c r="AD9" s="8">
        <v>1</v>
      </c>
      <c r="AE9" s="8">
        <v>1</v>
      </c>
      <c r="AF9" s="8">
        <v>1</v>
      </c>
      <c r="AG9" s="8">
        <v>1</v>
      </c>
      <c r="AH9" s="8">
        <v>1</v>
      </c>
      <c r="AI9" s="8">
        <v>1</v>
      </c>
      <c r="AJ9" s="8">
        <v>1</v>
      </c>
      <c r="AK9" s="8">
        <v>1</v>
      </c>
      <c r="AL9" s="8">
        <v>1</v>
      </c>
      <c r="AM9" s="8">
        <v>1</v>
      </c>
      <c r="AN9" s="8">
        <v>1</v>
      </c>
      <c r="AO9" s="8">
        <v>1</v>
      </c>
      <c r="AP9" s="8">
        <v>1</v>
      </c>
      <c r="AQ9" s="8">
        <v>1</v>
      </c>
      <c r="AR9" s="8">
        <v>1</v>
      </c>
      <c r="AS9" s="8">
        <v>1</v>
      </c>
      <c r="AT9" s="8">
        <v>1</v>
      </c>
      <c r="AU9" s="8">
        <v>1</v>
      </c>
      <c r="AV9" s="8">
        <v>1</v>
      </c>
      <c r="AW9" s="8">
        <v>1</v>
      </c>
      <c r="AX9" s="8">
        <v>1</v>
      </c>
      <c r="AY9" s="8">
        <v>1</v>
      </c>
      <c r="AZ9" s="8">
        <v>1</v>
      </c>
      <c r="BA9" s="8">
        <v>1</v>
      </c>
      <c r="BB9" s="8">
        <v>1</v>
      </c>
      <c r="BC9" s="10">
        <v>1</v>
      </c>
      <c r="BD9" s="49">
        <v>45235</v>
      </c>
      <c r="BE9" s="198">
        <v>0.36072916666666671</v>
      </c>
      <c r="BF9" s="49">
        <v>45235</v>
      </c>
      <c r="BG9" s="198">
        <v>0.64714120370370376</v>
      </c>
      <c r="BH9" s="199">
        <f>BG9-BE9</f>
        <v>0.28641203703703705</v>
      </c>
      <c r="BI9" s="37"/>
      <c r="BJ9" s="12">
        <f>SUM(B9:BC9)-BI9</f>
        <v>54</v>
      </c>
      <c r="BK9" s="45">
        <v>4</v>
      </c>
      <c r="BM9" s="6"/>
      <c r="BN9" s="4"/>
    </row>
    <row r="10" spans="1:66" ht="21.95" customHeight="1">
      <c r="A10" s="63" t="s">
        <v>47</v>
      </c>
      <c r="B10" s="40">
        <v>1</v>
      </c>
      <c r="C10" s="5">
        <v>1</v>
      </c>
      <c r="D10" s="5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>
        <v>1</v>
      </c>
      <c r="L10" s="8">
        <v>1</v>
      </c>
      <c r="M10" s="8">
        <v>1</v>
      </c>
      <c r="N10" s="8">
        <v>1</v>
      </c>
      <c r="O10" s="8">
        <v>1</v>
      </c>
      <c r="P10" s="8">
        <v>1</v>
      </c>
      <c r="Q10" s="8">
        <v>1</v>
      </c>
      <c r="R10" s="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1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>
        <v>1</v>
      </c>
      <c r="AP10" s="8">
        <v>1</v>
      </c>
      <c r="AQ10" s="8">
        <v>1</v>
      </c>
      <c r="AR10" s="8">
        <v>1</v>
      </c>
      <c r="AS10" s="8">
        <v>1</v>
      </c>
      <c r="AT10" s="8">
        <v>1</v>
      </c>
      <c r="AU10" s="8">
        <v>1</v>
      </c>
      <c r="AV10" s="8">
        <v>1</v>
      </c>
      <c r="AW10" s="8">
        <v>1</v>
      </c>
      <c r="AX10" s="8">
        <v>1</v>
      </c>
      <c r="AY10" s="8">
        <v>1</v>
      </c>
      <c r="AZ10" s="8">
        <v>1</v>
      </c>
      <c r="BA10" s="8">
        <v>1</v>
      </c>
      <c r="BB10" s="8">
        <v>1</v>
      </c>
      <c r="BC10" s="10"/>
      <c r="BD10" s="49">
        <v>45139</v>
      </c>
      <c r="BE10" s="198">
        <v>0.65847222222222224</v>
      </c>
      <c r="BF10" s="49">
        <v>45139</v>
      </c>
      <c r="BG10" s="198">
        <v>0.93210648148148145</v>
      </c>
      <c r="BH10" s="199">
        <f>BG10-BE10</f>
        <v>0.27363425925925922</v>
      </c>
      <c r="BI10" s="37"/>
      <c r="BJ10" s="12">
        <f>SUM(B10:BC10)-BI10</f>
        <v>38</v>
      </c>
      <c r="BK10" s="45">
        <v>5</v>
      </c>
      <c r="BM10" s="6"/>
      <c r="BN10" s="4"/>
    </row>
    <row r="11" spans="1:66" ht="21.95" customHeight="1">
      <c r="A11" s="63" t="s">
        <v>49</v>
      </c>
      <c r="B11" s="222"/>
      <c r="C11" s="98"/>
      <c r="D11" s="98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99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1"/>
      <c r="BD11" s="99"/>
      <c r="BE11" s="101"/>
      <c r="BF11" s="99"/>
      <c r="BG11" s="101"/>
      <c r="BH11" s="231"/>
      <c r="BI11" s="224"/>
      <c r="BJ11" s="225"/>
      <c r="BK11" s="260"/>
      <c r="BM11" s="6"/>
      <c r="BN11" s="4"/>
    </row>
    <row r="12" spans="1:66" ht="21.95" customHeight="1">
      <c r="A12" s="63" t="s">
        <v>54</v>
      </c>
      <c r="B12" s="222"/>
      <c r="C12" s="98"/>
      <c r="D12" s="98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99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1"/>
      <c r="BD12" s="99"/>
      <c r="BE12" s="101"/>
      <c r="BF12" s="99"/>
      <c r="BG12" s="101"/>
      <c r="BH12" s="231"/>
      <c r="BI12" s="224"/>
      <c r="BJ12" s="225"/>
      <c r="BK12" s="260"/>
      <c r="BM12" s="6"/>
      <c r="BN12" s="4"/>
    </row>
    <row r="13" spans="1:66" ht="21.95" customHeight="1">
      <c r="A13" s="63" t="s">
        <v>38</v>
      </c>
      <c r="B13" s="222"/>
      <c r="C13" s="98"/>
      <c r="D13" s="98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99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1"/>
      <c r="BD13" s="99"/>
      <c r="BE13" s="101"/>
      <c r="BF13" s="99"/>
      <c r="BG13" s="101"/>
      <c r="BH13" s="231"/>
      <c r="BI13" s="224"/>
      <c r="BJ13" s="225"/>
      <c r="BK13" s="261"/>
      <c r="BM13" s="6"/>
      <c r="BN13" s="4"/>
    </row>
    <row r="14" spans="1:66" ht="21.95" customHeight="1">
      <c r="A14" s="63" t="s">
        <v>46</v>
      </c>
      <c r="B14" s="222"/>
      <c r="C14" s="98"/>
      <c r="D14" s="98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99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1"/>
      <c r="BD14" s="99"/>
      <c r="BE14" s="101"/>
      <c r="BF14" s="99"/>
      <c r="BG14" s="101"/>
      <c r="BH14" s="231"/>
      <c r="BI14" s="224"/>
      <c r="BJ14" s="225"/>
      <c r="BK14" s="261"/>
      <c r="BM14" s="6"/>
      <c r="BN14" s="4"/>
    </row>
    <row r="15" spans="1:66" ht="21.95" customHeight="1">
      <c r="A15" s="63" t="s">
        <v>24</v>
      </c>
      <c r="B15" s="222"/>
      <c r="C15" s="98"/>
      <c r="D15" s="98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99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1"/>
      <c r="BD15" s="99"/>
      <c r="BE15" s="101"/>
      <c r="BF15" s="99"/>
      <c r="BG15" s="101"/>
      <c r="BH15" s="231"/>
      <c r="BI15" s="224"/>
      <c r="BJ15" s="225"/>
      <c r="BK15" s="261"/>
      <c r="BM15" s="6"/>
      <c r="BN15" s="4"/>
    </row>
    <row r="16" spans="1:66" ht="21.95" customHeight="1">
      <c r="A16" s="63" t="s">
        <v>28</v>
      </c>
      <c r="B16" s="222"/>
      <c r="C16" s="98"/>
      <c r="D16" s="98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99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1"/>
      <c r="BD16" s="99"/>
      <c r="BE16" s="101"/>
      <c r="BF16" s="99"/>
      <c r="BG16" s="101"/>
      <c r="BH16" s="231"/>
      <c r="BI16" s="224"/>
      <c r="BJ16" s="225"/>
      <c r="BK16" s="261"/>
      <c r="BM16" s="6"/>
      <c r="BN16" s="4"/>
    </row>
    <row r="17" spans="1:66" ht="21.95" customHeight="1">
      <c r="A17" s="63" t="s">
        <v>50</v>
      </c>
      <c r="B17" s="222"/>
      <c r="C17" s="98"/>
      <c r="D17" s="98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99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1"/>
      <c r="BD17" s="99"/>
      <c r="BE17" s="101"/>
      <c r="BF17" s="99"/>
      <c r="BG17" s="101"/>
      <c r="BH17" s="231"/>
      <c r="BI17" s="224"/>
      <c r="BJ17" s="225"/>
      <c r="BK17" s="261"/>
      <c r="BM17" s="6"/>
      <c r="BN17" s="4"/>
    </row>
    <row r="18" spans="1:66" ht="21.95" customHeight="1">
      <c r="A18" s="63" t="s">
        <v>37</v>
      </c>
      <c r="B18" s="222"/>
      <c r="C18" s="98"/>
      <c r="D18" s="98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99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1"/>
      <c r="BD18" s="99"/>
      <c r="BE18" s="101"/>
      <c r="BF18" s="99"/>
      <c r="BG18" s="101"/>
      <c r="BH18" s="231"/>
      <c r="BI18" s="224"/>
      <c r="BJ18" s="225"/>
      <c r="BK18" s="261"/>
      <c r="BM18" s="6"/>
      <c r="BN18" s="4"/>
    </row>
    <row r="19" spans="1:66" ht="21.95" customHeight="1">
      <c r="A19" s="63" t="s">
        <v>22</v>
      </c>
      <c r="B19" s="222"/>
      <c r="C19" s="98"/>
      <c r="D19" s="98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99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1"/>
      <c r="BD19" s="99"/>
      <c r="BE19" s="101"/>
      <c r="BF19" s="99"/>
      <c r="BG19" s="101"/>
      <c r="BH19" s="231"/>
      <c r="BI19" s="224"/>
      <c r="BJ19" s="225"/>
      <c r="BK19" s="261"/>
      <c r="BM19" s="6"/>
      <c r="BN19" s="4"/>
    </row>
    <row r="20" spans="1:66" ht="21.95" customHeight="1">
      <c r="A20" s="63" t="s">
        <v>48</v>
      </c>
      <c r="B20" s="222"/>
      <c r="C20" s="98"/>
      <c r="D20" s="98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99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1"/>
      <c r="BD20" s="99"/>
      <c r="BE20" s="101"/>
      <c r="BF20" s="99"/>
      <c r="BG20" s="101"/>
      <c r="BH20" s="231"/>
      <c r="BI20" s="226"/>
      <c r="BJ20" s="225"/>
      <c r="BK20" s="261"/>
      <c r="BM20" s="6"/>
      <c r="BN20" s="4"/>
    </row>
    <row r="21" spans="1:66" ht="21.95" customHeight="1">
      <c r="A21" s="63" t="s">
        <v>56</v>
      </c>
      <c r="B21" s="222"/>
      <c r="C21" s="98"/>
      <c r="D21" s="98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99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1"/>
      <c r="BD21" s="99"/>
      <c r="BE21" s="101"/>
      <c r="BF21" s="99"/>
      <c r="BG21" s="101"/>
      <c r="BH21" s="231"/>
      <c r="BI21" s="226"/>
      <c r="BJ21" s="225"/>
      <c r="BK21" s="261"/>
      <c r="BM21" s="6"/>
      <c r="BN21" s="4"/>
    </row>
    <row r="22" spans="1:66" ht="21.95" customHeight="1">
      <c r="A22" s="63" t="s">
        <v>36</v>
      </c>
      <c r="B22" s="222"/>
      <c r="C22" s="98"/>
      <c r="D22" s="98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99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1"/>
      <c r="BD22" s="99"/>
      <c r="BE22" s="101"/>
      <c r="BF22" s="99"/>
      <c r="BG22" s="101"/>
      <c r="BH22" s="231"/>
      <c r="BI22" s="226"/>
      <c r="BJ22" s="225"/>
      <c r="BK22" s="261"/>
      <c r="BM22" s="6"/>
      <c r="BN22" s="4"/>
    </row>
    <row r="23" spans="1:66" ht="21.95" customHeight="1">
      <c r="A23" s="63" t="s">
        <v>35</v>
      </c>
      <c r="B23" s="222"/>
      <c r="C23" s="98"/>
      <c r="D23" s="98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99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1"/>
      <c r="BD23" s="99"/>
      <c r="BE23" s="101"/>
      <c r="BF23" s="99"/>
      <c r="BG23" s="101"/>
      <c r="BH23" s="231"/>
      <c r="BI23" s="226"/>
      <c r="BJ23" s="225"/>
      <c r="BK23" s="261"/>
      <c r="BM23" s="6"/>
      <c r="BN23" s="4"/>
    </row>
    <row r="24" spans="1:66" ht="21.95" customHeight="1">
      <c r="A24" s="63" t="s">
        <v>10</v>
      </c>
      <c r="B24" s="222"/>
      <c r="C24" s="98"/>
      <c r="D24" s="98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99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1"/>
      <c r="BD24" s="99"/>
      <c r="BE24" s="101"/>
      <c r="BF24" s="99"/>
      <c r="BG24" s="101"/>
      <c r="BH24" s="231"/>
      <c r="BI24" s="226"/>
      <c r="BJ24" s="225"/>
      <c r="BK24" s="261"/>
      <c r="BM24" s="6"/>
      <c r="BN24" s="4"/>
    </row>
    <row r="25" spans="1:66" ht="21.95" customHeight="1">
      <c r="A25" s="63" t="s">
        <v>25</v>
      </c>
      <c r="B25" s="222"/>
      <c r="C25" s="98"/>
      <c r="D25" s="98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99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1"/>
      <c r="BD25" s="99"/>
      <c r="BE25" s="101"/>
      <c r="BF25" s="99"/>
      <c r="BG25" s="101"/>
      <c r="BH25" s="231"/>
      <c r="BI25" s="226"/>
      <c r="BJ25" s="225"/>
      <c r="BK25" s="261"/>
      <c r="BM25" s="6"/>
      <c r="BN25" s="4"/>
    </row>
    <row r="26" spans="1:66" ht="21.95" customHeight="1">
      <c r="A26" s="63" t="s">
        <v>45</v>
      </c>
      <c r="B26" s="222"/>
      <c r="C26" s="98"/>
      <c r="D26" s="98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99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1"/>
      <c r="BD26" s="99"/>
      <c r="BE26" s="101"/>
      <c r="BF26" s="99"/>
      <c r="BG26" s="101"/>
      <c r="BH26" s="231"/>
      <c r="BI26" s="226"/>
      <c r="BJ26" s="225"/>
      <c r="BK26" s="261"/>
      <c r="BM26" s="6"/>
      <c r="BN26" s="4"/>
    </row>
    <row r="27" spans="1:66" ht="21.95" customHeight="1">
      <c r="A27" s="63" t="s">
        <v>26</v>
      </c>
      <c r="B27" s="222"/>
      <c r="C27" s="98"/>
      <c r="D27" s="98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99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1"/>
      <c r="BD27" s="99"/>
      <c r="BE27" s="101"/>
      <c r="BF27" s="99"/>
      <c r="BG27" s="101"/>
      <c r="BH27" s="231"/>
      <c r="BI27" s="226"/>
      <c r="BJ27" s="225"/>
      <c r="BK27" s="261"/>
      <c r="BM27" s="6"/>
      <c r="BN27" s="4"/>
    </row>
    <row r="28" spans="1:66" ht="21.95" customHeight="1">
      <c r="A28" s="63" t="s">
        <v>7</v>
      </c>
      <c r="B28" s="222"/>
      <c r="C28" s="98"/>
      <c r="D28" s="98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99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1"/>
      <c r="BD28" s="99"/>
      <c r="BE28" s="101"/>
      <c r="BF28" s="99"/>
      <c r="BG28" s="101"/>
      <c r="BH28" s="231"/>
      <c r="BI28" s="226"/>
      <c r="BJ28" s="225"/>
      <c r="BK28" s="261"/>
      <c r="BM28" s="6"/>
      <c r="BN28" s="4"/>
    </row>
    <row r="29" spans="1:66" ht="21.95" customHeight="1">
      <c r="A29" s="63" t="s">
        <v>51</v>
      </c>
      <c r="B29" s="222"/>
      <c r="C29" s="98"/>
      <c r="D29" s="98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99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1"/>
      <c r="BD29" s="99"/>
      <c r="BE29" s="101"/>
      <c r="BF29" s="99"/>
      <c r="BG29" s="101"/>
      <c r="BH29" s="231"/>
      <c r="BI29" s="226"/>
      <c r="BJ29" s="225"/>
      <c r="BK29" s="261"/>
      <c r="BM29" s="6"/>
      <c r="BN29" s="4"/>
    </row>
    <row r="30" spans="1:66" ht="21.95" customHeight="1">
      <c r="A30" s="63" t="s">
        <v>57</v>
      </c>
      <c r="B30" s="222"/>
      <c r="C30" s="98"/>
      <c r="D30" s="98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99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1"/>
      <c r="BD30" s="99"/>
      <c r="BE30" s="101"/>
      <c r="BF30" s="99"/>
      <c r="BG30" s="101"/>
      <c r="BH30" s="231"/>
      <c r="BI30" s="226"/>
      <c r="BJ30" s="225"/>
      <c r="BK30" s="261"/>
      <c r="BM30" s="6"/>
      <c r="BN30" s="4"/>
    </row>
    <row r="31" spans="1:66" ht="21.95" customHeight="1">
      <c r="A31" s="63" t="s">
        <v>55</v>
      </c>
      <c r="B31" s="222"/>
      <c r="C31" s="98"/>
      <c r="D31" s="98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99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1"/>
      <c r="BD31" s="99"/>
      <c r="BE31" s="101"/>
      <c r="BF31" s="99"/>
      <c r="BG31" s="101"/>
      <c r="BH31" s="231"/>
      <c r="BI31" s="226"/>
      <c r="BJ31" s="225"/>
      <c r="BK31" s="261"/>
      <c r="BM31" s="6"/>
      <c r="BN31" s="4"/>
    </row>
    <row r="32" spans="1:66" ht="21.95" customHeight="1">
      <c r="A32" s="63" t="s">
        <v>41</v>
      </c>
      <c r="B32" s="222"/>
      <c r="C32" s="98"/>
      <c r="D32" s="98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99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1"/>
      <c r="BD32" s="99"/>
      <c r="BE32" s="101"/>
      <c r="BF32" s="99"/>
      <c r="BG32" s="101"/>
      <c r="BH32" s="231"/>
      <c r="BI32" s="226"/>
      <c r="BJ32" s="225"/>
      <c r="BK32" s="261"/>
      <c r="BM32" s="6"/>
      <c r="BN32" s="4"/>
    </row>
    <row r="33" spans="1:66" ht="21.95" customHeight="1">
      <c r="A33" s="63" t="s">
        <v>8</v>
      </c>
      <c r="B33" s="222"/>
      <c r="C33" s="98"/>
      <c r="D33" s="98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99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1"/>
      <c r="BD33" s="99"/>
      <c r="BE33" s="101"/>
      <c r="BF33" s="99"/>
      <c r="BG33" s="101"/>
      <c r="BH33" s="231"/>
      <c r="BI33" s="226"/>
      <c r="BJ33" s="225"/>
      <c r="BK33" s="261"/>
      <c r="BM33" s="6"/>
      <c r="BN33" s="4"/>
    </row>
    <row r="34" spans="1:66" ht="21.95" customHeight="1">
      <c r="A34" s="63" t="s">
        <v>18</v>
      </c>
      <c r="B34" s="222"/>
      <c r="C34" s="98"/>
      <c r="D34" s="98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99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1"/>
      <c r="BD34" s="99"/>
      <c r="BE34" s="101"/>
      <c r="BF34" s="99"/>
      <c r="BG34" s="101"/>
      <c r="BH34" s="231"/>
      <c r="BI34" s="226"/>
      <c r="BJ34" s="225"/>
      <c r="BK34" s="261"/>
      <c r="BM34" s="6"/>
      <c r="BN34" s="4"/>
    </row>
    <row r="35" spans="1:66" ht="21.95" customHeight="1">
      <c r="A35" s="63" t="s">
        <v>29</v>
      </c>
      <c r="B35" s="222"/>
      <c r="C35" s="98"/>
      <c r="D35" s="98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99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1"/>
      <c r="BD35" s="99"/>
      <c r="BE35" s="101"/>
      <c r="BF35" s="99"/>
      <c r="BG35" s="101"/>
      <c r="BH35" s="231"/>
      <c r="BI35" s="226"/>
      <c r="BJ35" s="225"/>
      <c r="BK35" s="261"/>
      <c r="BM35" s="6"/>
      <c r="BN35" s="4"/>
    </row>
    <row r="36" spans="1:66" ht="21.95" customHeight="1">
      <c r="A36" s="63" t="s">
        <v>27</v>
      </c>
      <c r="B36" s="222"/>
      <c r="C36" s="98"/>
      <c r="D36" s="98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99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1"/>
      <c r="BD36" s="99"/>
      <c r="BE36" s="101"/>
      <c r="BF36" s="99"/>
      <c r="BG36" s="101"/>
      <c r="BH36" s="231"/>
      <c r="BI36" s="226"/>
      <c r="BJ36" s="225"/>
      <c r="BK36" s="261"/>
      <c r="BM36" s="6"/>
      <c r="BN36" s="4"/>
    </row>
    <row r="37" spans="1:66" ht="21.95" customHeight="1">
      <c r="A37" s="63" t="s">
        <v>33</v>
      </c>
      <c r="B37" s="222"/>
      <c r="C37" s="98"/>
      <c r="D37" s="98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99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1"/>
      <c r="BD37" s="99"/>
      <c r="BE37" s="101"/>
      <c r="BF37" s="99"/>
      <c r="BG37" s="101"/>
      <c r="BH37" s="231"/>
      <c r="BI37" s="226"/>
      <c r="BJ37" s="225"/>
      <c r="BK37" s="261"/>
      <c r="BM37" s="6"/>
      <c r="BN37" s="4"/>
    </row>
    <row r="38" spans="1:66" ht="21.95" customHeight="1">
      <c r="A38" s="63" t="s">
        <v>39</v>
      </c>
      <c r="B38" s="222"/>
      <c r="C38" s="98"/>
      <c r="D38" s="98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99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1"/>
      <c r="BD38" s="99"/>
      <c r="BE38" s="101"/>
      <c r="BF38" s="99"/>
      <c r="BG38" s="101"/>
      <c r="BH38" s="231"/>
      <c r="BI38" s="226"/>
      <c r="BJ38" s="225"/>
      <c r="BK38" s="261"/>
      <c r="BM38" s="6"/>
      <c r="BN38" s="4"/>
    </row>
    <row r="39" spans="1:66" ht="21.95" customHeight="1">
      <c r="A39" s="63" t="s">
        <v>34</v>
      </c>
      <c r="B39" s="222"/>
      <c r="C39" s="98"/>
      <c r="D39" s="98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99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1"/>
      <c r="BD39" s="99"/>
      <c r="BE39" s="101"/>
      <c r="BF39" s="99"/>
      <c r="BG39" s="101"/>
      <c r="BH39" s="231"/>
      <c r="BI39" s="226"/>
      <c r="BJ39" s="225"/>
      <c r="BK39" s="261"/>
      <c r="BM39" s="6"/>
      <c r="BN39" s="4"/>
    </row>
    <row r="40" spans="1:66" ht="21.95" customHeight="1">
      <c r="A40" s="63" t="s">
        <v>43</v>
      </c>
      <c r="B40" s="222"/>
      <c r="C40" s="98"/>
      <c r="D40" s="98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99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1"/>
      <c r="BD40" s="99"/>
      <c r="BE40" s="101"/>
      <c r="BF40" s="99"/>
      <c r="BG40" s="101"/>
      <c r="BH40" s="231"/>
      <c r="BI40" s="226"/>
      <c r="BJ40" s="225"/>
      <c r="BK40" s="261"/>
      <c r="BM40" s="6"/>
      <c r="BN40" s="4"/>
    </row>
    <row r="41" spans="1:66" ht="21.95" customHeight="1">
      <c r="A41" s="63" t="s">
        <v>44</v>
      </c>
      <c r="B41" s="222"/>
      <c r="C41" s="98"/>
      <c r="D41" s="98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99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1"/>
      <c r="BD41" s="99"/>
      <c r="BE41" s="101"/>
      <c r="BF41" s="99"/>
      <c r="BG41" s="101"/>
      <c r="BH41" s="231"/>
      <c r="BI41" s="226"/>
      <c r="BJ41" s="225"/>
      <c r="BK41" s="261"/>
      <c r="BM41" s="6"/>
      <c r="BN41" s="4"/>
    </row>
    <row r="42" spans="1:66" ht="21.95" customHeight="1">
      <c r="A42" s="63" t="s">
        <v>21</v>
      </c>
      <c r="B42" s="222"/>
      <c r="C42" s="98"/>
      <c r="D42" s="98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99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1"/>
      <c r="BD42" s="99"/>
      <c r="BE42" s="101"/>
      <c r="BF42" s="99"/>
      <c r="BG42" s="101"/>
      <c r="BH42" s="231"/>
      <c r="BI42" s="226"/>
      <c r="BJ42" s="225"/>
      <c r="BK42" s="261"/>
      <c r="BM42" s="6"/>
      <c r="BN42" s="4"/>
    </row>
    <row r="43" spans="1:66" ht="18">
      <c r="A43" s="63" t="s">
        <v>58</v>
      </c>
      <c r="B43" s="222"/>
      <c r="C43" s="98"/>
      <c r="D43" s="98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99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1"/>
      <c r="BD43" s="99"/>
      <c r="BE43" s="101"/>
      <c r="BF43" s="99"/>
      <c r="BG43" s="101"/>
      <c r="BH43" s="231"/>
      <c r="BI43" s="226"/>
      <c r="BJ43" s="225"/>
      <c r="BK43" s="261"/>
      <c r="BM43" s="6"/>
      <c r="BN43" s="4"/>
    </row>
    <row r="44" spans="1:66" ht="18">
      <c r="A44" s="63" t="s">
        <v>42</v>
      </c>
      <c r="B44" s="222"/>
      <c r="C44" s="98"/>
      <c r="D44" s="98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99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1"/>
      <c r="BD44" s="99"/>
      <c r="BE44" s="101"/>
      <c r="BF44" s="99"/>
      <c r="BG44" s="101"/>
      <c r="BH44" s="231"/>
      <c r="BI44" s="226"/>
      <c r="BJ44" s="225"/>
      <c r="BK44" s="261"/>
    </row>
    <row r="45" spans="1:66" ht="18">
      <c r="A45" s="63" t="s">
        <v>9</v>
      </c>
      <c r="B45" s="222"/>
      <c r="C45" s="98"/>
      <c r="D45" s="98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99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1"/>
      <c r="BD45" s="99"/>
      <c r="BE45" s="101"/>
      <c r="BF45" s="99"/>
      <c r="BG45" s="101"/>
      <c r="BH45" s="231"/>
      <c r="BI45" s="226"/>
      <c r="BJ45" s="225"/>
      <c r="BK45" s="261"/>
    </row>
    <row r="46" spans="1:66" ht="18">
      <c r="A46" s="63" t="s">
        <v>52</v>
      </c>
      <c r="B46" s="222"/>
      <c r="C46" s="98"/>
      <c r="D46" s="98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99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1"/>
      <c r="BD46" s="99"/>
      <c r="BE46" s="101"/>
      <c r="BF46" s="99"/>
      <c r="BG46" s="101"/>
      <c r="BH46" s="231"/>
      <c r="BI46" s="226"/>
      <c r="BJ46" s="225"/>
      <c r="BK46" s="261"/>
    </row>
    <row r="47" spans="1:66" ht="17.25" customHeight="1" thickBot="1">
      <c r="A47" s="63" t="s">
        <v>53</v>
      </c>
      <c r="B47" s="227"/>
      <c r="C47" s="116"/>
      <c r="D47" s="116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7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9"/>
      <c r="BD47" s="117"/>
      <c r="BE47" s="119"/>
      <c r="BF47" s="117"/>
      <c r="BG47" s="119"/>
      <c r="BH47" s="228"/>
      <c r="BI47" s="229"/>
      <c r="BJ47" s="230"/>
      <c r="BK47" s="262"/>
    </row>
    <row r="77" spans="1:66" ht="21.95" customHeight="1">
      <c r="A77" s="48" t="s">
        <v>17</v>
      </c>
      <c r="B77" s="9">
        <v>1</v>
      </c>
      <c r="C77" s="5">
        <v>1</v>
      </c>
      <c r="D77" s="5">
        <v>1</v>
      </c>
      <c r="E77" s="5">
        <v>1</v>
      </c>
      <c r="F77" s="5">
        <v>1</v>
      </c>
      <c r="G77" s="5">
        <v>1</v>
      </c>
      <c r="H77" s="5">
        <v>1</v>
      </c>
      <c r="I77" s="5">
        <v>1</v>
      </c>
      <c r="J77" s="5">
        <v>1</v>
      </c>
      <c r="K77" s="5">
        <v>1</v>
      </c>
      <c r="L77" s="5">
        <v>1</v>
      </c>
      <c r="M77" s="5">
        <v>1</v>
      </c>
      <c r="N77" s="5">
        <v>1</v>
      </c>
      <c r="O77" s="5">
        <v>1</v>
      </c>
      <c r="P77" s="5"/>
      <c r="Q77" s="5"/>
      <c r="R77" s="5"/>
      <c r="S77" s="5"/>
      <c r="T77" s="5"/>
      <c r="U77" s="5"/>
      <c r="V77" s="5"/>
      <c r="W77" s="5"/>
      <c r="X77" s="5">
        <v>1</v>
      </c>
      <c r="Y77" s="5">
        <v>1</v>
      </c>
      <c r="Z77" s="18">
        <v>1</v>
      </c>
      <c r="AA77" s="8">
        <v>1</v>
      </c>
      <c r="AB77" s="8">
        <v>1</v>
      </c>
      <c r="AC77" s="8">
        <v>1</v>
      </c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>
        <v>1</v>
      </c>
      <c r="BC77" s="10">
        <v>1</v>
      </c>
      <c r="BD77" s="55">
        <v>44982</v>
      </c>
      <c r="BE77" s="56">
        <v>0.43263888888888885</v>
      </c>
      <c r="BF77" s="57">
        <v>44982</v>
      </c>
      <c r="BG77" s="58">
        <v>0.54579861111111116</v>
      </c>
      <c r="BH77" s="59">
        <f>BG77-BE77</f>
        <v>0.11315972222222231</v>
      </c>
      <c r="BI77" s="60"/>
      <c r="BJ77" s="61">
        <f>SUM(B77:BC77)-BI77</f>
        <v>22</v>
      </c>
      <c r="BK77" s="44"/>
      <c r="BM77" s="6"/>
      <c r="BN77" s="7"/>
    </row>
    <row r="78" spans="1:66" ht="21.95" customHeight="1">
      <c r="A78" s="48" t="s">
        <v>44</v>
      </c>
      <c r="B78" s="40">
        <v>1</v>
      </c>
      <c r="C78" s="5">
        <v>1</v>
      </c>
      <c r="D78" s="5">
        <v>1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  <c r="J78" s="8">
        <v>1</v>
      </c>
      <c r="K78" s="8">
        <v>1</v>
      </c>
      <c r="L78" s="8">
        <v>1</v>
      </c>
      <c r="M78" s="8">
        <v>1</v>
      </c>
      <c r="N78" s="8">
        <v>1</v>
      </c>
      <c r="O78" s="8">
        <v>1</v>
      </c>
      <c r="P78" s="8"/>
      <c r="Q78" s="8"/>
      <c r="R78" s="8"/>
      <c r="S78" s="8"/>
      <c r="T78" s="8"/>
      <c r="U78" s="8"/>
      <c r="V78" s="8"/>
      <c r="W78" s="8"/>
      <c r="X78" s="8">
        <v>1</v>
      </c>
      <c r="Y78" s="8">
        <v>1</v>
      </c>
      <c r="Z78" s="18">
        <v>1</v>
      </c>
      <c r="AA78" s="8">
        <v>1</v>
      </c>
      <c r="AB78" s="8">
        <v>1</v>
      </c>
      <c r="AC78" s="8">
        <v>1</v>
      </c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>
        <v>1</v>
      </c>
      <c r="BC78" s="10">
        <v>1</v>
      </c>
      <c r="BD78" s="49">
        <v>44976</v>
      </c>
      <c r="BE78" s="50">
        <v>0.41944444444444445</v>
      </c>
      <c r="BF78" s="49">
        <v>44976</v>
      </c>
      <c r="BG78" s="50">
        <v>0.55555555555555558</v>
      </c>
      <c r="BH78" s="51">
        <f>BG78-BE78</f>
        <v>0.13611111111111113</v>
      </c>
      <c r="BI78" s="37"/>
      <c r="BJ78" s="12">
        <f>SUM(B78:BC78)-BI78</f>
        <v>22</v>
      </c>
      <c r="BK78" s="45"/>
      <c r="BM78" s="6"/>
      <c r="BN78" s="4"/>
    </row>
  </sheetData>
  <sortState ref="A6:BJ10">
    <sortCondition descending="1" ref="BJ6:BJ10"/>
    <sortCondition ref="BH6:BH10"/>
  </sortState>
  <mergeCells count="9">
    <mergeCell ref="A3:A4"/>
    <mergeCell ref="BI3:BI5"/>
    <mergeCell ref="BJ3:BJ5"/>
    <mergeCell ref="BK3:BK5"/>
    <mergeCell ref="B3:Y4"/>
    <mergeCell ref="BD3:BE4"/>
    <mergeCell ref="BF3:BG4"/>
    <mergeCell ref="BH3:BH5"/>
    <mergeCell ref="Z3:BC4"/>
  </mergeCells>
  <conditionalFormatting sqref="BD77 BF77">
    <cfRule type="containsText" dxfId="3" priority="1" operator="containsText" text="неверно">
      <formula>NOT(ISERROR(SEARCH("неверно",BD77)))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BN78"/>
  <sheetViews>
    <sheetView workbookViewId="0">
      <pane xSplit="1" ySplit="5" topLeftCell="AS6" activePane="bottomRight" state="frozen"/>
      <selection pane="topRight" activeCell="B1" sqref="B1"/>
      <selection pane="bottomLeft" activeCell="A6" sqref="A6"/>
      <selection pane="bottomRight" activeCell="A6" sqref="A6:BJ47"/>
    </sheetView>
  </sheetViews>
  <sheetFormatPr defaultRowHeight="15"/>
  <cols>
    <col min="1" max="1" width="37.7109375" style="1" customWidth="1"/>
    <col min="2" max="55" width="4.140625" customWidth="1"/>
    <col min="56" max="56" width="12.7109375" customWidth="1"/>
    <col min="57" max="57" width="10.5703125" customWidth="1"/>
    <col min="58" max="58" width="13.140625" customWidth="1"/>
    <col min="59" max="60" width="10.5703125" customWidth="1"/>
    <col min="61" max="62" width="12.140625" customWidth="1"/>
    <col min="63" max="63" width="10.5703125" customWidth="1"/>
  </cols>
  <sheetData>
    <row r="2" spans="1:66" s="2" customFormat="1" ht="16.5" customHeight="1" thickBot="1">
      <c r="A2" s="3"/>
    </row>
    <row r="3" spans="1:66" ht="27" customHeight="1">
      <c r="A3" s="476"/>
      <c r="B3" s="478" t="s">
        <v>65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79"/>
      <c r="Z3" s="486" t="s">
        <v>63</v>
      </c>
      <c r="AA3" s="487"/>
      <c r="AB3" s="487"/>
      <c r="AC3" s="487"/>
      <c r="AD3" s="487"/>
      <c r="AE3" s="487"/>
      <c r="AF3" s="487"/>
      <c r="AG3" s="487"/>
      <c r="AH3" s="487"/>
      <c r="AI3" s="487"/>
      <c r="AJ3" s="487"/>
      <c r="AK3" s="487"/>
      <c r="AL3" s="487"/>
      <c r="AM3" s="487"/>
      <c r="AN3" s="487"/>
      <c r="AO3" s="487"/>
      <c r="AP3" s="487"/>
      <c r="AQ3" s="487"/>
      <c r="AR3" s="487"/>
      <c r="AS3" s="487"/>
      <c r="AT3" s="487"/>
      <c r="AU3" s="487"/>
      <c r="AV3" s="487"/>
      <c r="AW3" s="487"/>
      <c r="AX3" s="487"/>
      <c r="AY3" s="487"/>
      <c r="AZ3" s="487"/>
      <c r="BA3" s="487"/>
      <c r="BB3" s="487"/>
      <c r="BC3" s="487"/>
      <c r="BD3" s="483" t="s">
        <v>0</v>
      </c>
      <c r="BE3" s="479"/>
      <c r="BF3" s="483" t="s">
        <v>1</v>
      </c>
      <c r="BG3" s="479"/>
      <c r="BH3" s="402" t="s">
        <v>2</v>
      </c>
      <c r="BI3" s="435" t="s">
        <v>3</v>
      </c>
      <c r="BJ3" s="415" t="s">
        <v>16</v>
      </c>
      <c r="BK3" s="399" t="s">
        <v>4</v>
      </c>
    </row>
    <row r="4" spans="1:66" ht="23.25" customHeight="1" thickBot="1">
      <c r="A4" s="477"/>
      <c r="B4" s="480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2"/>
      <c r="Z4" s="488"/>
      <c r="AA4" s="489"/>
      <c r="AB4" s="489"/>
      <c r="AC4" s="489"/>
      <c r="AD4" s="489"/>
      <c r="AE4" s="489"/>
      <c r="AF4" s="489"/>
      <c r="AG4" s="489"/>
      <c r="AH4" s="489"/>
      <c r="AI4" s="489"/>
      <c r="AJ4" s="489"/>
      <c r="AK4" s="489"/>
      <c r="AL4" s="489"/>
      <c r="AM4" s="489"/>
      <c r="AN4" s="489"/>
      <c r="AO4" s="489"/>
      <c r="AP4" s="489"/>
      <c r="AQ4" s="489"/>
      <c r="AR4" s="489"/>
      <c r="AS4" s="489"/>
      <c r="AT4" s="489"/>
      <c r="AU4" s="489"/>
      <c r="AV4" s="489"/>
      <c r="AW4" s="489"/>
      <c r="AX4" s="489"/>
      <c r="AY4" s="489"/>
      <c r="AZ4" s="489"/>
      <c r="BA4" s="489"/>
      <c r="BB4" s="489"/>
      <c r="BC4" s="489"/>
      <c r="BD4" s="480"/>
      <c r="BE4" s="482"/>
      <c r="BF4" s="480"/>
      <c r="BG4" s="482"/>
      <c r="BH4" s="484"/>
      <c r="BI4" s="436"/>
      <c r="BJ4" s="416"/>
      <c r="BK4" s="400"/>
    </row>
    <row r="5" spans="1:66" ht="21.75" customHeight="1" thickBot="1">
      <c r="A5" s="47" t="s">
        <v>40</v>
      </c>
      <c r="B5" s="38">
        <v>1</v>
      </c>
      <c r="C5" s="32">
        <v>2</v>
      </c>
      <c r="D5" s="32">
        <v>3</v>
      </c>
      <c r="E5" s="33">
        <v>4</v>
      </c>
      <c r="F5" s="32">
        <v>5</v>
      </c>
      <c r="G5" s="32">
        <v>6</v>
      </c>
      <c r="H5" s="33">
        <v>7</v>
      </c>
      <c r="I5" s="32">
        <v>8</v>
      </c>
      <c r="J5" s="32">
        <v>9</v>
      </c>
      <c r="K5" s="33">
        <v>10</v>
      </c>
      <c r="L5" s="33">
        <v>11</v>
      </c>
      <c r="M5" s="33">
        <v>12</v>
      </c>
      <c r="N5" s="33">
        <v>13</v>
      </c>
      <c r="O5" s="33">
        <v>14</v>
      </c>
      <c r="P5" s="33">
        <v>15</v>
      </c>
      <c r="Q5" s="33">
        <v>16</v>
      </c>
      <c r="R5" s="33">
        <v>17</v>
      </c>
      <c r="S5" s="33">
        <v>18</v>
      </c>
      <c r="T5" s="33">
        <v>19</v>
      </c>
      <c r="U5" s="33">
        <v>20</v>
      </c>
      <c r="V5" s="33">
        <v>21</v>
      </c>
      <c r="W5" s="33">
        <v>22</v>
      </c>
      <c r="X5" s="33">
        <v>23</v>
      </c>
      <c r="Y5" s="33">
        <v>24</v>
      </c>
      <c r="Z5" s="22">
        <v>1</v>
      </c>
      <c r="AA5" s="21">
        <v>2</v>
      </c>
      <c r="AB5" s="21">
        <v>3</v>
      </c>
      <c r="AC5" s="21">
        <v>4</v>
      </c>
      <c r="AD5" s="21">
        <v>5</v>
      </c>
      <c r="AE5" s="21">
        <v>6</v>
      </c>
      <c r="AF5" s="21">
        <v>7</v>
      </c>
      <c r="AG5" s="21">
        <v>8</v>
      </c>
      <c r="AH5" s="21">
        <v>9</v>
      </c>
      <c r="AI5" s="21">
        <v>10</v>
      </c>
      <c r="AJ5" s="21">
        <v>11</v>
      </c>
      <c r="AK5" s="21">
        <v>12</v>
      </c>
      <c r="AL5" s="21">
        <v>13</v>
      </c>
      <c r="AM5" s="21">
        <v>14</v>
      </c>
      <c r="AN5" s="21">
        <v>15</v>
      </c>
      <c r="AO5" s="21">
        <v>16</v>
      </c>
      <c r="AP5" s="21">
        <v>17</v>
      </c>
      <c r="AQ5" s="21">
        <v>18</v>
      </c>
      <c r="AR5" s="21">
        <v>19</v>
      </c>
      <c r="AS5" s="21">
        <v>20</v>
      </c>
      <c r="AT5" s="21">
        <v>21</v>
      </c>
      <c r="AU5" s="21">
        <v>22</v>
      </c>
      <c r="AV5" s="21">
        <v>23</v>
      </c>
      <c r="AW5" s="21">
        <v>24</v>
      </c>
      <c r="AX5" s="21">
        <v>25</v>
      </c>
      <c r="AY5" s="21">
        <v>26</v>
      </c>
      <c r="AZ5" s="21">
        <v>27</v>
      </c>
      <c r="BA5" s="21">
        <v>28</v>
      </c>
      <c r="BB5" s="21">
        <v>29</v>
      </c>
      <c r="BC5" s="23">
        <v>30</v>
      </c>
      <c r="BD5" s="24" t="s">
        <v>5</v>
      </c>
      <c r="BE5" s="197" t="s">
        <v>6</v>
      </c>
      <c r="BF5" s="24" t="s">
        <v>5</v>
      </c>
      <c r="BG5" s="196" t="s">
        <v>6</v>
      </c>
      <c r="BH5" s="485"/>
      <c r="BI5" s="437"/>
      <c r="BJ5" s="417"/>
      <c r="BK5" s="401"/>
    </row>
    <row r="6" spans="1:66" ht="21.95" customHeight="1">
      <c r="A6" s="63" t="s">
        <v>20</v>
      </c>
      <c r="B6" s="39">
        <v>1</v>
      </c>
      <c r="C6" s="15">
        <v>1</v>
      </c>
      <c r="D6" s="15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3">
        <v>1</v>
      </c>
      <c r="Z6" s="17">
        <v>1</v>
      </c>
      <c r="AA6" s="13">
        <v>1</v>
      </c>
      <c r="AB6" s="13">
        <v>1</v>
      </c>
      <c r="AC6" s="13">
        <v>1</v>
      </c>
      <c r="AD6" s="13">
        <v>1</v>
      </c>
      <c r="AE6" s="13">
        <v>1</v>
      </c>
      <c r="AF6" s="13">
        <v>1</v>
      </c>
      <c r="AG6" s="13">
        <v>1</v>
      </c>
      <c r="AH6" s="13">
        <v>1</v>
      </c>
      <c r="AI6" s="13">
        <v>1</v>
      </c>
      <c r="AJ6" s="13">
        <v>1</v>
      </c>
      <c r="AK6" s="13">
        <v>1</v>
      </c>
      <c r="AL6" s="13">
        <v>1</v>
      </c>
      <c r="AM6" s="13">
        <v>1</v>
      </c>
      <c r="AN6" s="13">
        <v>1</v>
      </c>
      <c r="AO6" s="13">
        <v>1</v>
      </c>
      <c r="AP6" s="13">
        <v>1</v>
      </c>
      <c r="AQ6" s="13">
        <v>1</v>
      </c>
      <c r="AR6" s="13">
        <v>1</v>
      </c>
      <c r="AS6" s="13">
        <v>1</v>
      </c>
      <c r="AT6" s="13">
        <v>1</v>
      </c>
      <c r="AU6" s="13">
        <v>1</v>
      </c>
      <c r="AV6" s="13">
        <v>1</v>
      </c>
      <c r="AW6" s="13">
        <v>1</v>
      </c>
      <c r="AX6" s="13">
        <v>1</v>
      </c>
      <c r="AY6" s="13">
        <v>1</v>
      </c>
      <c r="AZ6" s="13">
        <v>1</v>
      </c>
      <c r="BA6" s="13">
        <v>1</v>
      </c>
      <c r="BB6" s="13">
        <v>1</v>
      </c>
      <c r="BC6" s="16">
        <v>1</v>
      </c>
      <c r="BD6" s="52">
        <v>45227</v>
      </c>
      <c r="BE6" s="220">
        <v>0.57743055555555556</v>
      </c>
      <c r="BF6" s="52">
        <v>45227</v>
      </c>
      <c r="BG6" s="220">
        <v>0.72188657407407408</v>
      </c>
      <c r="BH6" s="221">
        <f>BG6-BE6</f>
        <v>0.14445601851851853</v>
      </c>
      <c r="BI6" s="36"/>
      <c r="BJ6" s="11">
        <f>SUM(B6:BC6)-BI6</f>
        <v>54</v>
      </c>
      <c r="BK6" s="62">
        <v>1</v>
      </c>
    </row>
    <row r="7" spans="1:66" ht="21.95" customHeight="1">
      <c r="A7" s="63" t="s">
        <v>23</v>
      </c>
      <c r="B7" s="40">
        <v>1</v>
      </c>
      <c r="C7" s="5">
        <v>1</v>
      </c>
      <c r="D7" s="5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Y7" s="8">
        <v>1</v>
      </c>
      <c r="Z7" s="18">
        <v>1</v>
      </c>
      <c r="AA7" s="8">
        <v>1</v>
      </c>
      <c r="AB7" s="8">
        <v>1</v>
      </c>
      <c r="AC7" s="8">
        <v>1</v>
      </c>
      <c r="AD7" s="8">
        <v>1</v>
      </c>
      <c r="AE7" s="8">
        <v>1</v>
      </c>
      <c r="AF7" s="8">
        <v>1</v>
      </c>
      <c r="AG7" s="8">
        <v>1</v>
      </c>
      <c r="AH7" s="8">
        <v>1</v>
      </c>
      <c r="AI7" s="8">
        <v>1</v>
      </c>
      <c r="AJ7" s="8">
        <v>1</v>
      </c>
      <c r="AK7" s="8">
        <v>1</v>
      </c>
      <c r="AL7" s="8">
        <v>1</v>
      </c>
      <c r="AM7" s="8">
        <v>1</v>
      </c>
      <c r="AN7" s="8">
        <v>1</v>
      </c>
      <c r="AO7" s="8">
        <v>1</v>
      </c>
      <c r="AP7" s="8">
        <v>1</v>
      </c>
      <c r="AQ7" s="8">
        <v>1</v>
      </c>
      <c r="AR7" s="8">
        <v>1</v>
      </c>
      <c r="AS7" s="8">
        <v>1</v>
      </c>
      <c r="AT7" s="8">
        <v>1</v>
      </c>
      <c r="AU7" s="8">
        <v>1</v>
      </c>
      <c r="AV7" s="8">
        <v>1</v>
      </c>
      <c r="AW7" s="8">
        <v>1</v>
      </c>
      <c r="AX7" s="8">
        <v>1</v>
      </c>
      <c r="AY7" s="8">
        <v>1</v>
      </c>
      <c r="AZ7" s="8">
        <v>1</v>
      </c>
      <c r="BA7" s="8">
        <v>1</v>
      </c>
      <c r="BB7" s="8">
        <v>1</v>
      </c>
      <c r="BC7" s="10">
        <v>1</v>
      </c>
      <c r="BD7" s="49">
        <v>45212</v>
      </c>
      <c r="BE7" s="198">
        <v>0.4015393518518518</v>
      </c>
      <c r="BF7" s="49">
        <v>45212</v>
      </c>
      <c r="BG7" s="198">
        <v>0.62075231481481474</v>
      </c>
      <c r="BH7" s="199">
        <f>BG7-BE7</f>
        <v>0.21921296296296294</v>
      </c>
      <c r="BI7" s="37"/>
      <c r="BJ7" s="12">
        <f>SUM(B7:BC7)-BI7</f>
        <v>54</v>
      </c>
      <c r="BK7" s="45">
        <v>2</v>
      </c>
      <c r="BM7" s="6"/>
      <c r="BN7" s="4"/>
    </row>
    <row r="8" spans="1:66" ht="21.95" customHeight="1">
      <c r="A8" s="63" t="s">
        <v>17</v>
      </c>
      <c r="B8" s="40">
        <v>1</v>
      </c>
      <c r="C8" s="5">
        <v>1</v>
      </c>
      <c r="D8" s="5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18">
        <v>1</v>
      </c>
      <c r="AA8" s="8">
        <v>1</v>
      </c>
      <c r="AB8" s="8">
        <v>1</v>
      </c>
      <c r="AC8" s="8">
        <v>1</v>
      </c>
      <c r="AD8" s="8">
        <v>1</v>
      </c>
      <c r="AE8" s="8">
        <v>1</v>
      </c>
      <c r="AF8" s="8">
        <v>1</v>
      </c>
      <c r="AG8" s="8">
        <v>1</v>
      </c>
      <c r="AH8" s="8">
        <v>1</v>
      </c>
      <c r="AI8" s="8">
        <v>1</v>
      </c>
      <c r="AJ8" s="8">
        <v>1</v>
      </c>
      <c r="AK8" s="8">
        <v>1</v>
      </c>
      <c r="AL8" s="8">
        <v>1</v>
      </c>
      <c r="AM8" s="8">
        <v>1</v>
      </c>
      <c r="AN8" s="8">
        <v>1</v>
      </c>
      <c r="AO8" s="8">
        <v>1</v>
      </c>
      <c r="AP8" s="8">
        <v>1</v>
      </c>
      <c r="AQ8" s="8">
        <v>1</v>
      </c>
      <c r="AR8" s="8">
        <v>1</v>
      </c>
      <c r="AS8" s="8">
        <v>1</v>
      </c>
      <c r="AT8" s="8">
        <v>1</v>
      </c>
      <c r="AU8" s="8">
        <v>1</v>
      </c>
      <c r="AV8" s="8">
        <v>1</v>
      </c>
      <c r="AW8" s="8">
        <v>1</v>
      </c>
      <c r="AX8" s="8">
        <v>1</v>
      </c>
      <c r="AY8" s="8">
        <v>1</v>
      </c>
      <c r="AZ8" s="8">
        <v>1</v>
      </c>
      <c r="BA8" s="8">
        <v>1</v>
      </c>
      <c r="BB8" s="8">
        <v>1</v>
      </c>
      <c r="BC8" s="10">
        <v>1</v>
      </c>
      <c r="BD8" s="49">
        <v>45234</v>
      </c>
      <c r="BE8" s="198">
        <v>0.44984953703703701</v>
      </c>
      <c r="BF8" s="49">
        <v>45234</v>
      </c>
      <c r="BG8" s="198">
        <v>0.6853703703703703</v>
      </c>
      <c r="BH8" s="199">
        <f>BG8-BE8</f>
        <v>0.23552083333333329</v>
      </c>
      <c r="BI8" s="37"/>
      <c r="BJ8" s="12">
        <f>SUM(B8:BC8)-BI8</f>
        <v>54</v>
      </c>
      <c r="BK8" s="45">
        <v>3</v>
      </c>
      <c r="BM8" s="6"/>
      <c r="BN8" s="4"/>
    </row>
    <row r="9" spans="1:66" ht="21.95" customHeight="1">
      <c r="A9" s="63" t="s">
        <v>19</v>
      </c>
      <c r="B9" s="40">
        <v>1</v>
      </c>
      <c r="C9" s="5">
        <v>1</v>
      </c>
      <c r="D9" s="5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18">
        <v>1</v>
      </c>
      <c r="AA9" s="8">
        <v>1</v>
      </c>
      <c r="AB9" s="8">
        <v>1</v>
      </c>
      <c r="AC9" s="8">
        <v>1</v>
      </c>
      <c r="AD9" s="8">
        <v>1</v>
      </c>
      <c r="AE9" s="8">
        <v>1</v>
      </c>
      <c r="AF9" s="8">
        <v>1</v>
      </c>
      <c r="AG9" s="8">
        <v>1</v>
      </c>
      <c r="AH9" s="8">
        <v>1</v>
      </c>
      <c r="AI9" s="8">
        <v>1</v>
      </c>
      <c r="AJ9" s="8">
        <v>1</v>
      </c>
      <c r="AK9" s="8">
        <v>1</v>
      </c>
      <c r="AL9" s="8">
        <v>1</v>
      </c>
      <c r="AM9" s="8">
        <v>1</v>
      </c>
      <c r="AN9" s="8">
        <v>1</v>
      </c>
      <c r="AO9" s="8">
        <v>1</v>
      </c>
      <c r="AP9" s="8">
        <v>1</v>
      </c>
      <c r="AQ9" s="8">
        <v>1</v>
      </c>
      <c r="AR9" s="8">
        <v>1</v>
      </c>
      <c r="AS9" s="8">
        <v>1</v>
      </c>
      <c r="AT9" s="8">
        <v>1</v>
      </c>
      <c r="AU9" s="8">
        <v>1</v>
      </c>
      <c r="AV9" s="8">
        <v>1</v>
      </c>
      <c r="AW9" s="8">
        <v>1</v>
      </c>
      <c r="AX9" s="8">
        <v>1</v>
      </c>
      <c r="AY9" s="8">
        <v>1</v>
      </c>
      <c r="AZ9" s="8">
        <v>1</v>
      </c>
      <c r="BA9" s="8">
        <v>1</v>
      </c>
      <c r="BB9" s="8">
        <v>1</v>
      </c>
      <c r="BC9" s="10">
        <v>1</v>
      </c>
      <c r="BD9" s="49">
        <v>45234</v>
      </c>
      <c r="BE9" s="198">
        <v>0.39188657407407407</v>
      </c>
      <c r="BF9" s="49">
        <v>45234</v>
      </c>
      <c r="BG9" s="198">
        <v>0.65975694444444444</v>
      </c>
      <c r="BH9" s="199">
        <f>BG9-BE9</f>
        <v>0.26787037037037037</v>
      </c>
      <c r="BI9" s="37"/>
      <c r="BJ9" s="12">
        <f>SUM(B9:BC9)-BI9</f>
        <v>54</v>
      </c>
      <c r="BK9" s="45">
        <v>4</v>
      </c>
      <c r="BM9" s="6"/>
      <c r="BN9" s="4"/>
    </row>
    <row r="10" spans="1:66" ht="21.95" customHeight="1">
      <c r="A10" s="63" t="s">
        <v>49</v>
      </c>
      <c r="B10" s="222"/>
      <c r="C10" s="98"/>
      <c r="D10" s="98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99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1"/>
      <c r="BD10" s="99"/>
      <c r="BE10" s="101"/>
      <c r="BF10" s="99"/>
      <c r="BG10" s="101"/>
      <c r="BH10" s="223"/>
      <c r="BI10" s="224"/>
      <c r="BJ10" s="225"/>
      <c r="BK10" s="260"/>
      <c r="BM10" s="6"/>
      <c r="BN10" s="4"/>
    </row>
    <row r="11" spans="1:66" ht="21.95" customHeight="1">
      <c r="A11" s="63" t="s">
        <v>54</v>
      </c>
      <c r="B11" s="222"/>
      <c r="C11" s="98"/>
      <c r="D11" s="98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99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1"/>
      <c r="BD11" s="99"/>
      <c r="BE11" s="101"/>
      <c r="BF11" s="99"/>
      <c r="BG11" s="101"/>
      <c r="BH11" s="223"/>
      <c r="BI11" s="224"/>
      <c r="BJ11" s="225"/>
      <c r="BK11" s="260"/>
      <c r="BM11" s="6"/>
      <c r="BN11" s="4"/>
    </row>
    <row r="12" spans="1:66" ht="21.95" customHeight="1">
      <c r="A12" s="63" t="s">
        <v>38</v>
      </c>
      <c r="B12" s="222"/>
      <c r="C12" s="98"/>
      <c r="D12" s="98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99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1"/>
      <c r="BD12" s="99"/>
      <c r="BE12" s="101"/>
      <c r="BF12" s="99"/>
      <c r="BG12" s="101"/>
      <c r="BH12" s="223"/>
      <c r="BI12" s="224"/>
      <c r="BJ12" s="225"/>
      <c r="BK12" s="261"/>
      <c r="BM12" s="6"/>
      <c r="BN12" s="4"/>
    </row>
    <row r="13" spans="1:66" ht="21.95" customHeight="1">
      <c r="A13" s="63" t="s">
        <v>46</v>
      </c>
      <c r="B13" s="222"/>
      <c r="C13" s="98"/>
      <c r="D13" s="98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99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1"/>
      <c r="BD13" s="99"/>
      <c r="BE13" s="101"/>
      <c r="BF13" s="99"/>
      <c r="BG13" s="101"/>
      <c r="BH13" s="223"/>
      <c r="BI13" s="224"/>
      <c r="BJ13" s="225"/>
      <c r="BK13" s="261"/>
      <c r="BM13" s="6"/>
      <c r="BN13" s="4"/>
    </row>
    <row r="14" spans="1:66" ht="21.95" customHeight="1">
      <c r="A14" s="63" t="s">
        <v>24</v>
      </c>
      <c r="B14" s="222"/>
      <c r="C14" s="98"/>
      <c r="D14" s="98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99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1"/>
      <c r="BD14" s="99"/>
      <c r="BE14" s="101"/>
      <c r="BF14" s="99"/>
      <c r="BG14" s="101"/>
      <c r="BH14" s="223"/>
      <c r="BI14" s="224"/>
      <c r="BJ14" s="225"/>
      <c r="BK14" s="261"/>
      <c r="BM14" s="6"/>
      <c r="BN14" s="4"/>
    </row>
    <row r="15" spans="1:66" ht="21.95" customHeight="1">
      <c r="A15" s="63" t="s">
        <v>28</v>
      </c>
      <c r="B15" s="222"/>
      <c r="C15" s="98"/>
      <c r="D15" s="98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99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1"/>
      <c r="BD15" s="99"/>
      <c r="BE15" s="101"/>
      <c r="BF15" s="99"/>
      <c r="BG15" s="101"/>
      <c r="BH15" s="223"/>
      <c r="BI15" s="224"/>
      <c r="BJ15" s="225"/>
      <c r="BK15" s="261"/>
      <c r="BM15" s="6"/>
      <c r="BN15" s="4"/>
    </row>
    <row r="16" spans="1:66" ht="21.95" customHeight="1">
      <c r="A16" s="63" t="s">
        <v>50</v>
      </c>
      <c r="B16" s="222"/>
      <c r="C16" s="98"/>
      <c r="D16" s="98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99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1"/>
      <c r="BD16" s="99"/>
      <c r="BE16" s="101"/>
      <c r="BF16" s="99"/>
      <c r="BG16" s="101"/>
      <c r="BH16" s="223"/>
      <c r="BI16" s="224"/>
      <c r="BJ16" s="225"/>
      <c r="BK16" s="261"/>
      <c r="BM16" s="6"/>
      <c r="BN16" s="4"/>
    </row>
    <row r="17" spans="1:66" ht="21.95" customHeight="1">
      <c r="A17" s="63" t="s">
        <v>37</v>
      </c>
      <c r="B17" s="222"/>
      <c r="C17" s="98"/>
      <c r="D17" s="98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99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1"/>
      <c r="BD17" s="99"/>
      <c r="BE17" s="101"/>
      <c r="BF17" s="99"/>
      <c r="BG17" s="101"/>
      <c r="BH17" s="223"/>
      <c r="BI17" s="224"/>
      <c r="BJ17" s="225"/>
      <c r="BK17" s="261"/>
      <c r="BM17" s="6"/>
      <c r="BN17" s="4"/>
    </row>
    <row r="18" spans="1:66" ht="21.95" customHeight="1">
      <c r="A18" s="63" t="s">
        <v>22</v>
      </c>
      <c r="B18" s="222"/>
      <c r="C18" s="98"/>
      <c r="D18" s="98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99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1"/>
      <c r="BD18" s="99"/>
      <c r="BE18" s="101"/>
      <c r="BF18" s="99"/>
      <c r="BG18" s="101"/>
      <c r="BH18" s="223"/>
      <c r="BI18" s="224"/>
      <c r="BJ18" s="225"/>
      <c r="BK18" s="261"/>
      <c r="BM18" s="6"/>
      <c r="BN18" s="4"/>
    </row>
    <row r="19" spans="1:66" ht="21.95" customHeight="1">
      <c r="A19" s="63" t="s">
        <v>48</v>
      </c>
      <c r="B19" s="222"/>
      <c r="C19" s="98"/>
      <c r="D19" s="98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99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1"/>
      <c r="BD19" s="99"/>
      <c r="BE19" s="101"/>
      <c r="BF19" s="99"/>
      <c r="BG19" s="101"/>
      <c r="BH19" s="223"/>
      <c r="BI19" s="224"/>
      <c r="BJ19" s="225"/>
      <c r="BK19" s="261"/>
      <c r="BM19" s="6"/>
      <c r="BN19" s="4"/>
    </row>
    <row r="20" spans="1:66" ht="21.95" customHeight="1">
      <c r="A20" s="63" t="s">
        <v>56</v>
      </c>
      <c r="B20" s="222"/>
      <c r="C20" s="98"/>
      <c r="D20" s="98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99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1"/>
      <c r="BD20" s="99"/>
      <c r="BE20" s="101"/>
      <c r="BF20" s="99"/>
      <c r="BG20" s="101"/>
      <c r="BH20" s="223"/>
      <c r="BI20" s="226"/>
      <c r="BJ20" s="225"/>
      <c r="BK20" s="261"/>
      <c r="BM20" s="6"/>
      <c r="BN20" s="4"/>
    </row>
    <row r="21" spans="1:66" ht="21.95" customHeight="1">
      <c r="A21" s="63" t="s">
        <v>36</v>
      </c>
      <c r="B21" s="222"/>
      <c r="C21" s="98"/>
      <c r="D21" s="98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99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1"/>
      <c r="BD21" s="99"/>
      <c r="BE21" s="101"/>
      <c r="BF21" s="99"/>
      <c r="BG21" s="101"/>
      <c r="BH21" s="223"/>
      <c r="BI21" s="226"/>
      <c r="BJ21" s="225"/>
      <c r="BK21" s="261"/>
      <c r="BM21" s="6"/>
      <c r="BN21" s="4"/>
    </row>
    <row r="22" spans="1:66" ht="21.95" customHeight="1">
      <c r="A22" s="63" t="s">
        <v>35</v>
      </c>
      <c r="B22" s="222"/>
      <c r="C22" s="98"/>
      <c r="D22" s="98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99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1"/>
      <c r="BD22" s="99"/>
      <c r="BE22" s="101"/>
      <c r="BF22" s="99"/>
      <c r="BG22" s="101"/>
      <c r="BH22" s="223"/>
      <c r="BI22" s="226"/>
      <c r="BJ22" s="225"/>
      <c r="BK22" s="261"/>
      <c r="BM22" s="6"/>
      <c r="BN22" s="4"/>
    </row>
    <row r="23" spans="1:66" ht="21.95" customHeight="1">
      <c r="A23" s="63" t="s">
        <v>47</v>
      </c>
      <c r="B23" s="222"/>
      <c r="C23" s="98"/>
      <c r="D23" s="98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99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1"/>
      <c r="BD23" s="99"/>
      <c r="BE23" s="101"/>
      <c r="BF23" s="99"/>
      <c r="BG23" s="101"/>
      <c r="BH23" s="223"/>
      <c r="BI23" s="226"/>
      <c r="BJ23" s="225"/>
      <c r="BK23" s="261"/>
      <c r="BM23" s="6"/>
      <c r="BN23" s="4"/>
    </row>
    <row r="24" spans="1:66" ht="21.95" customHeight="1">
      <c r="A24" s="63" t="s">
        <v>10</v>
      </c>
      <c r="B24" s="222"/>
      <c r="C24" s="98"/>
      <c r="D24" s="98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99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1"/>
      <c r="BD24" s="99"/>
      <c r="BE24" s="101"/>
      <c r="BF24" s="99"/>
      <c r="BG24" s="101"/>
      <c r="BH24" s="223"/>
      <c r="BI24" s="226"/>
      <c r="BJ24" s="225"/>
      <c r="BK24" s="261"/>
      <c r="BM24" s="6"/>
      <c r="BN24" s="4"/>
    </row>
    <row r="25" spans="1:66" ht="21.95" customHeight="1">
      <c r="A25" s="63" t="s">
        <v>25</v>
      </c>
      <c r="B25" s="222"/>
      <c r="C25" s="98"/>
      <c r="D25" s="98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99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1"/>
      <c r="BD25" s="99"/>
      <c r="BE25" s="101"/>
      <c r="BF25" s="99"/>
      <c r="BG25" s="101"/>
      <c r="BH25" s="223"/>
      <c r="BI25" s="226"/>
      <c r="BJ25" s="225"/>
      <c r="BK25" s="261"/>
      <c r="BM25" s="6"/>
      <c r="BN25" s="4"/>
    </row>
    <row r="26" spans="1:66" ht="21.95" customHeight="1">
      <c r="A26" s="63" t="s">
        <v>45</v>
      </c>
      <c r="B26" s="222"/>
      <c r="C26" s="98"/>
      <c r="D26" s="98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99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1"/>
      <c r="BD26" s="99"/>
      <c r="BE26" s="101"/>
      <c r="BF26" s="99"/>
      <c r="BG26" s="101"/>
      <c r="BH26" s="223"/>
      <c r="BI26" s="226"/>
      <c r="BJ26" s="225"/>
      <c r="BK26" s="261"/>
      <c r="BM26" s="6"/>
      <c r="BN26" s="4"/>
    </row>
    <row r="27" spans="1:66" ht="21.95" customHeight="1">
      <c r="A27" s="63" t="s">
        <v>26</v>
      </c>
      <c r="B27" s="222"/>
      <c r="C27" s="98"/>
      <c r="D27" s="98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99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1"/>
      <c r="BD27" s="99"/>
      <c r="BE27" s="101"/>
      <c r="BF27" s="99"/>
      <c r="BG27" s="101"/>
      <c r="BH27" s="223"/>
      <c r="BI27" s="226"/>
      <c r="BJ27" s="225"/>
      <c r="BK27" s="261"/>
      <c r="BM27" s="6"/>
      <c r="BN27" s="4"/>
    </row>
    <row r="28" spans="1:66" ht="21.95" customHeight="1">
      <c r="A28" s="63" t="s">
        <v>7</v>
      </c>
      <c r="B28" s="222"/>
      <c r="C28" s="98"/>
      <c r="D28" s="98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99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1"/>
      <c r="BD28" s="99"/>
      <c r="BE28" s="101"/>
      <c r="BF28" s="99"/>
      <c r="BG28" s="101"/>
      <c r="BH28" s="223"/>
      <c r="BI28" s="226"/>
      <c r="BJ28" s="225"/>
      <c r="BK28" s="261"/>
      <c r="BM28" s="6"/>
      <c r="BN28" s="4"/>
    </row>
    <row r="29" spans="1:66" ht="21.95" customHeight="1">
      <c r="A29" s="63" t="s">
        <v>51</v>
      </c>
      <c r="B29" s="222"/>
      <c r="C29" s="98"/>
      <c r="D29" s="98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99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1"/>
      <c r="BD29" s="99"/>
      <c r="BE29" s="101"/>
      <c r="BF29" s="99"/>
      <c r="BG29" s="101"/>
      <c r="BH29" s="223"/>
      <c r="BI29" s="226"/>
      <c r="BJ29" s="225"/>
      <c r="BK29" s="261"/>
      <c r="BM29" s="6"/>
      <c r="BN29" s="4"/>
    </row>
    <row r="30" spans="1:66" ht="21.95" customHeight="1">
      <c r="A30" s="63" t="s">
        <v>57</v>
      </c>
      <c r="B30" s="222"/>
      <c r="C30" s="98"/>
      <c r="D30" s="98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99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1"/>
      <c r="BD30" s="99"/>
      <c r="BE30" s="101"/>
      <c r="BF30" s="99"/>
      <c r="BG30" s="101"/>
      <c r="BH30" s="223"/>
      <c r="BI30" s="226"/>
      <c r="BJ30" s="225"/>
      <c r="BK30" s="261"/>
      <c r="BM30" s="6"/>
      <c r="BN30" s="4"/>
    </row>
    <row r="31" spans="1:66" ht="21.95" customHeight="1">
      <c r="A31" s="63" t="s">
        <v>55</v>
      </c>
      <c r="B31" s="222"/>
      <c r="C31" s="98"/>
      <c r="D31" s="98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99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1"/>
      <c r="BD31" s="99"/>
      <c r="BE31" s="101"/>
      <c r="BF31" s="99"/>
      <c r="BG31" s="101"/>
      <c r="BH31" s="223"/>
      <c r="BI31" s="226"/>
      <c r="BJ31" s="225"/>
      <c r="BK31" s="261"/>
      <c r="BM31" s="6"/>
      <c r="BN31" s="4"/>
    </row>
    <row r="32" spans="1:66" ht="21.95" customHeight="1">
      <c r="A32" s="63" t="s">
        <v>41</v>
      </c>
      <c r="B32" s="222"/>
      <c r="C32" s="98"/>
      <c r="D32" s="98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99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1"/>
      <c r="BD32" s="99"/>
      <c r="BE32" s="101"/>
      <c r="BF32" s="99"/>
      <c r="BG32" s="101"/>
      <c r="BH32" s="223"/>
      <c r="BI32" s="226"/>
      <c r="BJ32" s="225"/>
      <c r="BK32" s="261"/>
      <c r="BM32" s="6"/>
      <c r="BN32" s="4"/>
    </row>
    <row r="33" spans="1:66" ht="21.95" customHeight="1">
      <c r="A33" s="63" t="s">
        <v>8</v>
      </c>
      <c r="B33" s="222"/>
      <c r="C33" s="98"/>
      <c r="D33" s="98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99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1"/>
      <c r="BD33" s="99"/>
      <c r="BE33" s="101"/>
      <c r="BF33" s="99"/>
      <c r="BG33" s="101"/>
      <c r="BH33" s="223"/>
      <c r="BI33" s="226"/>
      <c r="BJ33" s="225"/>
      <c r="BK33" s="261"/>
      <c r="BM33" s="6"/>
      <c r="BN33" s="4"/>
    </row>
    <row r="34" spans="1:66" ht="21.95" customHeight="1">
      <c r="A34" s="63" t="s">
        <v>18</v>
      </c>
      <c r="B34" s="222"/>
      <c r="C34" s="98"/>
      <c r="D34" s="98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99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1"/>
      <c r="BD34" s="99"/>
      <c r="BE34" s="101"/>
      <c r="BF34" s="99"/>
      <c r="BG34" s="101"/>
      <c r="BH34" s="223"/>
      <c r="BI34" s="226"/>
      <c r="BJ34" s="225"/>
      <c r="BK34" s="261"/>
      <c r="BM34" s="6"/>
      <c r="BN34" s="4"/>
    </row>
    <row r="35" spans="1:66" ht="21.95" customHeight="1">
      <c r="A35" s="63" t="s">
        <v>29</v>
      </c>
      <c r="B35" s="222"/>
      <c r="C35" s="98"/>
      <c r="D35" s="98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99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1"/>
      <c r="BD35" s="99"/>
      <c r="BE35" s="101"/>
      <c r="BF35" s="99"/>
      <c r="BG35" s="101"/>
      <c r="BH35" s="223"/>
      <c r="BI35" s="226"/>
      <c r="BJ35" s="225"/>
      <c r="BK35" s="261"/>
      <c r="BM35" s="6"/>
      <c r="BN35" s="4"/>
    </row>
    <row r="36" spans="1:66" ht="21.95" customHeight="1">
      <c r="A36" s="63" t="s">
        <v>27</v>
      </c>
      <c r="B36" s="222"/>
      <c r="C36" s="98"/>
      <c r="D36" s="98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99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1"/>
      <c r="BD36" s="99"/>
      <c r="BE36" s="101"/>
      <c r="BF36" s="99"/>
      <c r="BG36" s="101"/>
      <c r="BH36" s="223"/>
      <c r="BI36" s="226"/>
      <c r="BJ36" s="225"/>
      <c r="BK36" s="261"/>
      <c r="BM36" s="6"/>
      <c r="BN36" s="4"/>
    </row>
    <row r="37" spans="1:66" ht="21.95" customHeight="1">
      <c r="A37" s="63" t="s">
        <v>33</v>
      </c>
      <c r="B37" s="222"/>
      <c r="C37" s="98"/>
      <c r="D37" s="98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99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1"/>
      <c r="BD37" s="99"/>
      <c r="BE37" s="101"/>
      <c r="BF37" s="99"/>
      <c r="BG37" s="101"/>
      <c r="BH37" s="223"/>
      <c r="BI37" s="226"/>
      <c r="BJ37" s="225"/>
      <c r="BK37" s="261"/>
      <c r="BM37" s="6"/>
      <c r="BN37" s="4"/>
    </row>
    <row r="38" spans="1:66" ht="21.95" customHeight="1">
      <c r="A38" s="63" t="s">
        <v>39</v>
      </c>
      <c r="B38" s="222"/>
      <c r="C38" s="98"/>
      <c r="D38" s="98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99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1"/>
      <c r="BD38" s="99"/>
      <c r="BE38" s="101"/>
      <c r="BF38" s="99"/>
      <c r="BG38" s="101"/>
      <c r="BH38" s="223"/>
      <c r="BI38" s="226"/>
      <c r="BJ38" s="225"/>
      <c r="BK38" s="261"/>
      <c r="BM38" s="6"/>
      <c r="BN38" s="4"/>
    </row>
    <row r="39" spans="1:66" ht="21.95" customHeight="1">
      <c r="A39" s="63" t="s">
        <v>34</v>
      </c>
      <c r="B39" s="222"/>
      <c r="C39" s="98"/>
      <c r="D39" s="98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99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1"/>
      <c r="BD39" s="99"/>
      <c r="BE39" s="101"/>
      <c r="BF39" s="99"/>
      <c r="BG39" s="101"/>
      <c r="BH39" s="223"/>
      <c r="BI39" s="226"/>
      <c r="BJ39" s="225"/>
      <c r="BK39" s="261"/>
      <c r="BM39" s="6"/>
      <c r="BN39" s="4"/>
    </row>
    <row r="40" spans="1:66" ht="21.95" customHeight="1">
      <c r="A40" s="63" t="s">
        <v>43</v>
      </c>
      <c r="B40" s="222"/>
      <c r="C40" s="98"/>
      <c r="D40" s="98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99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1"/>
      <c r="BD40" s="99"/>
      <c r="BE40" s="101"/>
      <c r="BF40" s="99"/>
      <c r="BG40" s="101"/>
      <c r="BH40" s="223"/>
      <c r="BI40" s="226"/>
      <c r="BJ40" s="225"/>
      <c r="BK40" s="261"/>
      <c r="BM40" s="6"/>
      <c r="BN40" s="4"/>
    </row>
    <row r="41" spans="1:66" ht="21.95" customHeight="1">
      <c r="A41" s="63" t="s">
        <v>44</v>
      </c>
      <c r="B41" s="222"/>
      <c r="C41" s="98"/>
      <c r="D41" s="98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99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1"/>
      <c r="BD41" s="99"/>
      <c r="BE41" s="101"/>
      <c r="BF41" s="99"/>
      <c r="BG41" s="101"/>
      <c r="BH41" s="223"/>
      <c r="BI41" s="226"/>
      <c r="BJ41" s="225"/>
      <c r="BK41" s="261"/>
      <c r="BM41" s="6"/>
      <c r="BN41" s="4"/>
    </row>
    <row r="42" spans="1:66" ht="21.95" customHeight="1">
      <c r="A42" s="63" t="s">
        <v>21</v>
      </c>
      <c r="B42" s="222"/>
      <c r="C42" s="98"/>
      <c r="D42" s="98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99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1"/>
      <c r="BD42" s="99"/>
      <c r="BE42" s="101"/>
      <c r="BF42" s="99"/>
      <c r="BG42" s="101"/>
      <c r="BH42" s="223"/>
      <c r="BI42" s="226"/>
      <c r="BJ42" s="225"/>
      <c r="BK42" s="261"/>
      <c r="BM42" s="6"/>
      <c r="BN42" s="4"/>
    </row>
    <row r="43" spans="1:66" ht="18">
      <c r="A43" s="63" t="s">
        <v>58</v>
      </c>
      <c r="B43" s="222"/>
      <c r="C43" s="98"/>
      <c r="D43" s="98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99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1"/>
      <c r="BD43" s="99"/>
      <c r="BE43" s="101"/>
      <c r="BF43" s="99"/>
      <c r="BG43" s="101"/>
      <c r="BH43" s="223"/>
      <c r="BI43" s="226"/>
      <c r="BJ43" s="225"/>
      <c r="BK43" s="261"/>
      <c r="BM43" s="6"/>
      <c r="BN43" s="4"/>
    </row>
    <row r="44" spans="1:66" ht="18">
      <c r="A44" s="63" t="s">
        <v>42</v>
      </c>
      <c r="B44" s="222"/>
      <c r="C44" s="98"/>
      <c r="D44" s="98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99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1"/>
      <c r="BD44" s="99"/>
      <c r="BE44" s="101"/>
      <c r="BF44" s="99"/>
      <c r="BG44" s="101"/>
      <c r="BH44" s="223"/>
      <c r="BI44" s="226"/>
      <c r="BJ44" s="225"/>
      <c r="BK44" s="261"/>
    </row>
    <row r="45" spans="1:66" ht="18">
      <c r="A45" s="63" t="s">
        <v>9</v>
      </c>
      <c r="B45" s="222"/>
      <c r="C45" s="98"/>
      <c r="D45" s="98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99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1"/>
      <c r="BD45" s="99"/>
      <c r="BE45" s="101"/>
      <c r="BF45" s="99"/>
      <c r="BG45" s="101"/>
      <c r="BH45" s="223"/>
      <c r="BI45" s="226"/>
      <c r="BJ45" s="225"/>
      <c r="BK45" s="261"/>
    </row>
    <row r="46" spans="1:66" ht="18">
      <c r="A46" s="63" t="s">
        <v>52</v>
      </c>
      <c r="B46" s="222"/>
      <c r="C46" s="98"/>
      <c r="D46" s="98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99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1"/>
      <c r="BD46" s="99"/>
      <c r="BE46" s="101"/>
      <c r="BF46" s="99"/>
      <c r="BG46" s="101"/>
      <c r="BH46" s="223"/>
      <c r="BI46" s="226"/>
      <c r="BJ46" s="225"/>
      <c r="BK46" s="261"/>
    </row>
    <row r="47" spans="1:66" ht="18.75" thickBot="1">
      <c r="A47" s="63" t="s">
        <v>53</v>
      </c>
      <c r="B47" s="227"/>
      <c r="C47" s="116"/>
      <c r="D47" s="116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7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9"/>
      <c r="BD47" s="117"/>
      <c r="BE47" s="119"/>
      <c r="BF47" s="117"/>
      <c r="BG47" s="119"/>
      <c r="BH47" s="228"/>
      <c r="BI47" s="229"/>
      <c r="BJ47" s="230"/>
      <c r="BK47" s="262"/>
    </row>
    <row r="77" spans="1:66" ht="21.95" customHeight="1">
      <c r="A77" s="48" t="s">
        <v>17</v>
      </c>
      <c r="B77" s="9">
        <v>1</v>
      </c>
      <c r="C77" s="5">
        <v>1</v>
      </c>
      <c r="D77" s="5">
        <v>1</v>
      </c>
      <c r="E77" s="5">
        <v>1</v>
      </c>
      <c r="F77" s="5">
        <v>1</v>
      </c>
      <c r="G77" s="5">
        <v>1</v>
      </c>
      <c r="H77" s="5">
        <v>1</v>
      </c>
      <c r="I77" s="5">
        <v>1</v>
      </c>
      <c r="J77" s="5">
        <v>1</v>
      </c>
      <c r="K77" s="5">
        <v>1</v>
      </c>
      <c r="L77" s="5">
        <v>1</v>
      </c>
      <c r="M77" s="5">
        <v>1</v>
      </c>
      <c r="N77" s="5">
        <v>1</v>
      </c>
      <c r="O77" s="5">
        <v>1</v>
      </c>
      <c r="P77" s="5"/>
      <c r="Q77" s="5"/>
      <c r="R77" s="5"/>
      <c r="S77" s="5"/>
      <c r="T77" s="5"/>
      <c r="U77" s="5"/>
      <c r="V77" s="5"/>
      <c r="W77" s="5"/>
      <c r="X77" s="5">
        <v>1</v>
      </c>
      <c r="Y77" s="5">
        <v>1</v>
      </c>
      <c r="Z77" s="18">
        <v>1</v>
      </c>
      <c r="AA77" s="8">
        <v>1</v>
      </c>
      <c r="AB77" s="8">
        <v>1</v>
      </c>
      <c r="AC77" s="8">
        <v>1</v>
      </c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>
        <v>1</v>
      </c>
      <c r="BC77" s="10">
        <v>1</v>
      </c>
      <c r="BD77" s="55">
        <v>44982</v>
      </c>
      <c r="BE77" s="56">
        <v>0.43263888888888885</v>
      </c>
      <c r="BF77" s="57">
        <v>44982</v>
      </c>
      <c r="BG77" s="58">
        <v>0.54579861111111116</v>
      </c>
      <c r="BH77" s="59">
        <f>BG77-BE77</f>
        <v>0.11315972222222231</v>
      </c>
      <c r="BI77" s="60"/>
      <c r="BJ77" s="61">
        <f>SUM(B77:BC77)-BI77</f>
        <v>22</v>
      </c>
      <c r="BK77" s="44"/>
      <c r="BM77" s="6"/>
      <c r="BN77" s="7"/>
    </row>
    <row r="78" spans="1:66" ht="21.95" customHeight="1">
      <c r="A78" s="48" t="s">
        <v>44</v>
      </c>
      <c r="B78" s="40">
        <v>1</v>
      </c>
      <c r="C78" s="5">
        <v>1</v>
      </c>
      <c r="D78" s="5">
        <v>1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  <c r="J78" s="8">
        <v>1</v>
      </c>
      <c r="K78" s="8">
        <v>1</v>
      </c>
      <c r="L78" s="8">
        <v>1</v>
      </c>
      <c r="M78" s="8">
        <v>1</v>
      </c>
      <c r="N78" s="8">
        <v>1</v>
      </c>
      <c r="O78" s="8">
        <v>1</v>
      </c>
      <c r="P78" s="8"/>
      <c r="Q78" s="8"/>
      <c r="R78" s="8"/>
      <c r="S78" s="8"/>
      <c r="T78" s="8"/>
      <c r="U78" s="8"/>
      <c r="V78" s="8"/>
      <c r="W78" s="8"/>
      <c r="X78" s="8">
        <v>1</v>
      </c>
      <c r="Y78" s="8">
        <v>1</v>
      </c>
      <c r="Z78" s="18">
        <v>1</v>
      </c>
      <c r="AA78" s="8">
        <v>1</v>
      </c>
      <c r="AB78" s="8">
        <v>1</v>
      </c>
      <c r="AC78" s="8">
        <v>1</v>
      </c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>
        <v>1</v>
      </c>
      <c r="BC78" s="10">
        <v>1</v>
      </c>
      <c r="BD78" s="49">
        <v>44976</v>
      </c>
      <c r="BE78" s="50">
        <v>0.41944444444444445</v>
      </c>
      <c r="BF78" s="49">
        <v>44976</v>
      </c>
      <c r="BG78" s="50">
        <v>0.55555555555555558</v>
      </c>
      <c r="BH78" s="51">
        <f>BG78-BE78</f>
        <v>0.13611111111111113</v>
      </c>
      <c r="BI78" s="37"/>
      <c r="BJ78" s="12">
        <f>SUM(B78:BC78)-BI78</f>
        <v>22</v>
      </c>
      <c r="BK78" s="45"/>
      <c r="BM78" s="6"/>
      <c r="BN78" s="4"/>
    </row>
  </sheetData>
  <mergeCells count="9">
    <mergeCell ref="A3:A4"/>
    <mergeCell ref="BJ3:BJ5"/>
    <mergeCell ref="BK3:BK5"/>
    <mergeCell ref="B3:Y4"/>
    <mergeCell ref="Z3:BC4"/>
    <mergeCell ref="BD3:BE4"/>
    <mergeCell ref="BF3:BG4"/>
    <mergeCell ref="BH3:BH5"/>
    <mergeCell ref="BI3:BI5"/>
  </mergeCells>
  <conditionalFormatting sqref="X77 Z77">
    <cfRule type="containsText" dxfId="2" priority="2" operator="containsText" text="неверно">
      <formula>NOT(ISERROR(SEARCH("неверно",X77)))</formula>
    </cfRule>
  </conditionalFormatting>
  <conditionalFormatting sqref="BD77 BF77">
    <cfRule type="containsText" dxfId="1" priority="1" operator="containsText" text="неверно">
      <formula>NOT(ISERROR(SEARCH("неверно",BD77)))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V53"/>
  <sheetViews>
    <sheetView tabSelected="1" workbookViewId="0">
      <pane xSplit="1" ySplit="5" topLeftCell="BH6" activePane="bottomRight" state="frozen"/>
      <selection pane="topRight" activeCell="B1" sqref="B1"/>
      <selection pane="bottomLeft" activeCell="A6" sqref="A6"/>
      <selection pane="bottomRight" activeCell="BV1" sqref="BV1:BV1048576"/>
    </sheetView>
  </sheetViews>
  <sheetFormatPr defaultRowHeight="15"/>
  <cols>
    <col min="1" max="1" width="37.7109375" style="1" customWidth="1"/>
    <col min="2" max="24" width="8.7109375" customWidth="1"/>
    <col min="25" max="25" width="9" customWidth="1"/>
    <col min="26" max="29" width="8.7109375" customWidth="1"/>
    <col min="30" max="30" width="10" customWidth="1"/>
    <col min="31" max="69" width="8.7109375" customWidth="1"/>
    <col min="70" max="70" width="12.140625" customWidth="1"/>
    <col min="71" max="71" width="10.85546875" customWidth="1"/>
    <col min="72" max="72" width="10.5703125" customWidth="1"/>
  </cols>
  <sheetData>
    <row r="1" spans="1:74" ht="15.75" thickBot="1"/>
    <row r="2" spans="1:74" ht="18" thickBot="1">
      <c r="A2" s="3"/>
      <c r="B2" s="494" t="s">
        <v>13</v>
      </c>
      <c r="C2" s="495"/>
      <c r="D2" s="495"/>
      <c r="E2" s="406"/>
      <c r="F2" s="494" t="s">
        <v>71</v>
      </c>
      <c r="G2" s="495"/>
      <c r="H2" s="495"/>
      <c r="I2" s="406"/>
      <c r="J2" s="494" t="s">
        <v>15</v>
      </c>
      <c r="K2" s="495"/>
      <c r="L2" s="522"/>
      <c r="M2" s="322"/>
      <c r="N2" s="494" t="s">
        <v>30</v>
      </c>
      <c r="O2" s="495"/>
      <c r="P2" s="495"/>
      <c r="Q2" s="406"/>
      <c r="R2" s="494" t="s">
        <v>72</v>
      </c>
      <c r="S2" s="495"/>
      <c r="T2" s="495"/>
      <c r="U2" s="406"/>
      <c r="V2" s="494" t="s">
        <v>32</v>
      </c>
      <c r="W2" s="495"/>
      <c r="X2" s="495"/>
      <c r="Y2" s="406"/>
      <c r="Z2" s="494" t="s">
        <v>73</v>
      </c>
      <c r="AA2" s="495"/>
      <c r="AB2" s="495"/>
      <c r="AC2" s="406"/>
      <c r="AD2" s="494" t="s">
        <v>74</v>
      </c>
      <c r="AE2" s="495"/>
      <c r="AF2" s="495"/>
      <c r="AG2" s="406"/>
      <c r="AH2" s="494" t="s">
        <v>75</v>
      </c>
      <c r="AI2" s="495"/>
      <c r="AJ2" s="495"/>
      <c r="AK2" s="406"/>
      <c r="AL2" s="494" t="s">
        <v>76</v>
      </c>
      <c r="AM2" s="495"/>
      <c r="AN2" s="495"/>
      <c r="AO2" s="406"/>
      <c r="AP2" s="494" t="s">
        <v>77</v>
      </c>
      <c r="AQ2" s="495"/>
      <c r="AR2" s="495"/>
      <c r="AS2" s="406"/>
      <c r="AT2" s="494" t="s">
        <v>78</v>
      </c>
      <c r="AU2" s="495"/>
      <c r="AV2" s="495"/>
      <c r="AW2" s="406"/>
      <c r="AX2" s="494" t="s">
        <v>79</v>
      </c>
      <c r="AY2" s="495"/>
      <c r="AZ2" s="495"/>
      <c r="BA2" s="406"/>
      <c r="BB2" s="494" t="s">
        <v>80</v>
      </c>
      <c r="BC2" s="495"/>
      <c r="BD2" s="495"/>
      <c r="BE2" s="406"/>
      <c r="BF2" s="494" t="s">
        <v>81</v>
      </c>
      <c r="BG2" s="495"/>
      <c r="BH2" s="495"/>
      <c r="BI2" s="406"/>
      <c r="BJ2" s="494" t="s">
        <v>82</v>
      </c>
      <c r="BK2" s="495"/>
      <c r="BL2" s="495"/>
      <c r="BM2" s="406"/>
      <c r="BN2" s="494" t="s">
        <v>83</v>
      </c>
      <c r="BO2" s="495"/>
      <c r="BP2" s="495"/>
      <c r="BQ2" s="406"/>
      <c r="BR2" s="494" t="s">
        <v>84</v>
      </c>
      <c r="BS2" s="495"/>
      <c r="BT2" s="495"/>
      <c r="BU2" s="496"/>
      <c r="BV2" s="497"/>
    </row>
    <row r="3" spans="1:74" s="323" customFormat="1" ht="15.75" customHeight="1">
      <c r="A3" s="498" t="s">
        <v>40</v>
      </c>
      <c r="B3" s="516" t="s">
        <v>85</v>
      </c>
      <c r="C3" s="501" t="s">
        <v>62</v>
      </c>
      <c r="D3" s="504" t="s">
        <v>4</v>
      </c>
      <c r="E3" s="507" t="s">
        <v>86</v>
      </c>
      <c r="F3" s="516" t="s">
        <v>85</v>
      </c>
      <c r="G3" s="501" t="s">
        <v>62</v>
      </c>
      <c r="H3" s="504" t="s">
        <v>4</v>
      </c>
      <c r="I3" s="507" t="s">
        <v>86</v>
      </c>
      <c r="J3" s="516" t="s">
        <v>85</v>
      </c>
      <c r="K3" s="501" t="s">
        <v>62</v>
      </c>
      <c r="L3" s="504" t="s">
        <v>4</v>
      </c>
      <c r="M3" s="507" t="s">
        <v>86</v>
      </c>
      <c r="N3" s="516" t="s">
        <v>85</v>
      </c>
      <c r="O3" s="501" t="s">
        <v>62</v>
      </c>
      <c r="P3" s="504" t="s">
        <v>4</v>
      </c>
      <c r="Q3" s="507" t="s">
        <v>86</v>
      </c>
      <c r="R3" s="516" t="s">
        <v>85</v>
      </c>
      <c r="S3" s="501" t="s">
        <v>62</v>
      </c>
      <c r="T3" s="504" t="s">
        <v>4</v>
      </c>
      <c r="U3" s="507" t="s">
        <v>86</v>
      </c>
      <c r="V3" s="516" t="s">
        <v>85</v>
      </c>
      <c r="W3" s="501" t="s">
        <v>62</v>
      </c>
      <c r="X3" s="504" t="s">
        <v>4</v>
      </c>
      <c r="Y3" s="507" t="s">
        <v>86</v>
      </c>
      <c r="Z3" s="516" t="s">
        <v>85</v>
      </c>
      <c r="AA3" s="501" t="s">
        <v>62</v>
      </c>
      <c r="AB3" s="504" t="s">
        <v>4</v>
      </c>
      <c r="AC3" s="507" t="s">
        <v>86</v>
      </c>
      <c r="AD3" s="516" t="s">
        <v>85</v>
      </c>
      <c r="AE3" s="501" t="s">
        <v>62</v>
      </c>
      <c r="AF3" s="504" t="s">
        <v>4</v>
      </c>
      <c r="AG3" s="507" t="s">
        <v>86</v>
      </c>
      <c r="AH3" s="516" t="s">
        <v>85</v>
      </c>
      <c r="AI3" s="501" t="s">
        <v>62</v>
      </c>
      <c r="AJ3" s="504" t="s">
        <v>4</v>
      </c>
      <c r="AK3" s="507" t="s">
        <v>86</v>
      </c>
      <c r="AL3" s="516" t="s">
        <v>85</v>
      </c>
      <c r="AM3" s="501" t="s">
        <v>62</v>
      </c>
      <c r="AN3" s="504" t="s">
        <v>4</v>
      </c>
      <c r="AO3" s="507" t="s">
        <v>86</v>
      </c>
      <c r="AP3" s="516" t="s">
        <v>85</v>
      </c>
      <c r="AQ3" s="501" t="s">
        <v>62</v>
      </c>
      <c r="AR3" s="504" t="s">
        <v>4</v>
      </c>
      <c r="AS3" s="507" t="s">
        <v>86</v>
      </c>
      <c r="AT3" s="516" t="s">
        <v>85</v>
      </c>
      <c r="AU3" s="501" t="s">
        <v>62</v>
      </c>
      <c r="AV3" s="504" t="s">
        <v>4</v>
      </c>
      <c r="AW3" s="507" t="s">
        <v>86</v>
      </c>
      <c r="AX3" s="516" t="s">
        <v>85</v>
      </c>
      <c r="AY3" s="501" t="s">
        <v>62</v>
      </c>
      <c r="AZ3" s="504" t="s">
        <v>4</v>
      </c>
      <c r="BA3" s="507" t="s">
        <v>86</v>
      </c>
      <c r="BB3" s="516" t="s">
        <v>85</v>
      </c>
      <c r="BC3" s="501" t="s">
        <v>62</v>
      </c>
      <c r="BD3" s="504" t="s">
        <v>4</v>
      </c>
      <c r="BE3" s="507" t="s">
        <v>86</v>
      </c>
      <c r="BF3" s="516" t="s">
        <v>85</v>
      </c>
      <c r="BG3" s="501" t="s">
        <v>62</v>
      </c>
      <c r="BH3" s="504" t="s">
        <v>4</v>
      </c>
      <c r="BI3" s="507" t="s">
        <v>86</v>
      </c>
      <c r="BJ3" s="516" t="s">
        <v>85</v>
      </c>
      <c r="BK3" s="501" t="s">
        <v>62</v>
      </c>
      <c r="BL3" s="504" t="s">
        <v>4</v>
      </c>
      <c r="BM3" s="507" t="s">
        <v>86</v>
      </c>
      <c r="BN3" s="516" t="s">
        <v>85</v>
      </c>
      <c r="BO3" s="501" t="s">
        <v>62</v>
      </c>
      <c r="BP3" s="504" t="s">
        <v>4</v>
      </c>
      <c r="BQ3" s="507" t="s">
        <v>86</v>
      </c>
      <c r="BR3" s="510" t="s">
        <v>85</v>
      </c>
      <c r="BS3" s="513" t="s">
        <v>87</v>
      </c>
      <c r="BT3" s="519" t="s">
        <v>86</v>
      </c>
      <c r="BU3" s="490" t="s">
        <v>88</v>
      </c>
      <c r="BV3" s="491" t="s">
        <v>4</v>
      </c>
    </row>
    <row r="4" spans="1:74" s="323" customFormat="1" ht="15.75" customHeight="1">
      <c r="A4" s="499"/>
      <c r="B4" s="517"/>
      <c r="C4" s="502"/>
      <c r="D4" s="505"/>
      <c r="E4" s="508"/>
      <c r="F4" s="517"/>
      <c r="G4" s="502"/>
      <c r="H4" s="505"/>
      <c r="I4" s="508"/>
      <c r="J4" s="517"/>
      <c r="K4" s="502"/>
      <c r="L4" s="505"/>
      <c r="M4" s="508"/>
      <c r="N4" s="517"/>
      <c r="O4" s="502"/>
      <c r="P4" s="505"/>
      <c r="Q4" s="508"/>
      <c r="R4" s="517"/>
      <c r="S4" s="502"/>
      <c r="T4" s="505"/>
      <c r="U4" s="508"/>
      <c r="V4" s="517"/>
      <c r="W4" s="502"/>
      <c r="X4" s="505"/>
      <c r="Y4" s="508"/>
      <c r="Z4" s="517"/>
      <c r="AA4" s="502"/>
      <c r="AB4" s="505"/>
      <c r="AC4" s="508"/>
      <c r="AD4" s="517"/>
      <c r="AE4" s="502"/>
      <c r="AF4" s="505"/>
      <c r="AG4" s="508"/>
      <c r="AH4" s="517"/>
      <c r="AI4" s="502"/>
      <c r="AJ4" s="505"/>
      <c r="AK4" s="508"/>
      <c r="AL4" s="517"/>
      <c r="AM4" s="502"/>
      <c r="AN4" s="505"/>
      <c r="AO4" s="508"/>
      <c r="AP4" s="517"/>
      <c r="AQ4" s="502"/>
      <c r="AR4" s="505"/>
      <c r="AS4" s="508"/>
      <c r="AT4" s="517"/>
      <c r="AU4" s="502"/>
      <c r="AV4" s="505"/>
      <c r="AW4" s="508"/>
      <c r="AX4" s="517"/>
      <c r="AY4" s="502"/>
      <c r="AZ4" s="505"/>
      <c r="BA4" s="508"/>
      <c r="BB4" s="517"/>
      <c r="BC4" s="502"/>
      <c r="BD4" s="505"/>
      <c r="BE4" s="508"/>
      <c r="BF4" s="517"/>
      <c r="BG4" s="502"/>
      <c r="BH4" s="505"/>
      <c r="BI4" s="508"/>
      <c r="BJ4" s="517"/>
      <c r="BK4" s="502"/>
      <c r="BL4" s="505"/>
      <c r="BM4" s="508"/>
      <c r="BN4" s="517"/>
      <c r="BO4" s="502"/>
      <c r="BP4" s="505"/>
      <c r="BQ4" s="508"/>
      <c r="BR4" s="511"/>
      <c r="BS4" s="514"/>
      <c r="BT4" s="520"/>
      <c r="BU4" s="484"/>
      <c r="BV4" s="492"/>
    </row>
    <row r="5" spans="1:74" s="323" customFormat="1" ht="13.5" customHeight="1" thickBot="1">
      <c r="A5" s="500"/>
      <c r="B5" s="518"/>
      <c r="C5" s="503"/>
      <c r="D5" s="506"/>
      <c r="E5" s="509"/>
      <c r="F5" s="518"/>
      <c r="G5" s="503"/>
      <c r="H5" s="506"/>
      <c r="I5" s="508"/>
      <c r="J5" s="518"/>
      <c r="K5" s="503"/>
      <c r="L5" s="506"/>
      <c r="M5" s="509"/>
      <c r="N5" s="518"/>
      <c r="O5" s="503"/>
      <c r="P5" s="506"/>
      <c r="Q5" s="509"/>
      <c r="R5" s="518"/>
      <c r="S5" s="503"/>
      <c r="T5" s="506"/>
      <c r="U5" s="509"/>
      <c r="V5" s="518"/>
      <c r="W5" s="503"/>
      <c r="X5" s="506"/>
      <c r="Y5" s="509"/>
      <c r="Z5" s="518"/>
      <c r="AA5" s="503"/>
      <c r="AB5" s="506"/>
      <c r="AC5" s="509"/>
      <c r="AD5" s="518"/>
      <c r="AE5" s="503"/>
      <c r="AF5" s="506"/>
      <c r="AG5" s="509"/>
      <c r="AH5" s="518"/>
      <c r="AI5" s="503"/>
      <c r="AJ5" s="506"/>
      <c r="AK5" s="509"/>
      <c r="AL5" s="518"/>
      <c r="AM5" s="503"/>
      <c r="AN5" s="506"/>
      <c r="AO5" s="509"/>
      <c r="AP5" s="518"/>
      <c r="AQ5" s="503"/>
      <c r="AR5" s="506"/>
      <c r="AS5" s="509"/>
      <c r="AT5" s="518"/>
      <c r="AU5" s="503"/>
      <c r="AV5" s="506"/>
      <c r="AW5" s="509"/>
      <c r="AX5" s="518"/>
      <c r="AY5" s="503"/>
      <c r="AZ5" s="506"/>
      <c r="BA5" s="509"/>
      <c r="BB5" s="518"/>
      <c r="BC5" s="503"/>
      <c r="BD5" s="506"/>
      <c r="BE5" s="509"/>
      <c r="BF5" s="518"/>
      <c r="BG5" s="503"/>
      <c r="BH5" s="506"/>
      <c r="BI5" s="509"/>
      <c r="BJ5" s="518"/>
      <c r="BK5" s="503"/>
      <c r="BL5" s="506"/>
      <c r="BM5" s="509"/>
      <c r="BN5" s="518"/>
      <c r="BO5" s="503"/>
      <c r="BP5" s="506"/>
      <c r="BQ5" s="509"/>
      <c r="BR5" s="512"/>
      <c r="BS5" s="515"/>
      <c r="BT5" s="521"/>
      <c r="BU5" s="485"/>
      <c r="BV5" s="493"/>
    </row>
    <row r="6" spans="1:74" s="323" customFormat="1" ht="20.25" customHeight="1">
      <c r="A6" s="312" t="s">
        <v>20</v>
      </c>
      <c r="B6" s="204">
        <v>0.1173611111111111</v>
      </c>
      <c r="C6" s="88">
        <v>34</v>
      </c>
      <c r="D6" s="372">
        <v>2</v>
      </c>
      <c r="E6" s="324">
        <f>ROUND(((30-((30-1)/((SQRT(14))-1))*(SQRT(D6)-1))),2)</f>
        <v>25.62</v>
      </c>
      <c r="F6" s="325">
        <v>0.1451388888888889</v>
      </c>
      <c r="G6" s="88">
        <v>28</v>
      </c>
      <c r="H6" s="372">
        <v>1</v>
      </c>
      <c r="I6" s="326">
        <f>ROUND(((30-((30-1)/((SQRT(6))-1))*(SQRT(H6)-1))),2)</f>
        <v>30</v>
      </c>
      <c r="J6" s="325">
        <v>9.0972222222222218E-2</v>
      </c>
      <c r="K6" s="88">
        <v>24</v>
      </c>
      <c r="L6" s="372">
        <v>2</v>
      </c>
      <c r="M6" s="326">
        <f>ROUND(((30-((30-1)/((SQRT(12))-1))*(SQRT(L6)-1))),2)</f>
        <v>25.13</v>
      </c>
      <c r="N6" s="325">
        <v>4.8611111111111112E-2</v>
      </c>
      <c r="O6" s="88">
        <v>18</v>
      </c>
      <c r="P6" s="372">
        <v>2</v>
      </c>
      <c r="Q6" s="326">
        <f>ROUND(((30-((30-1)/((SQRT(9))-1))*(SQRT(P6)-1))),2)</f>
        <v>23.99</v>
      </c>
      <c r="R6" s="325">
        <v>7.4999999999999997E-2</v>
      </c>
      <c r="S6" s="88">
        <v>24</v>
      </c>
      <c r="T6" s="372">
        <v>2</v>
      </c>
      <c r="U6" s="326">
        <f>ROUND(((30-((30-1)/((SQRT(8))-1))*(SQRT(T6)-1))),2)</f>
        <v>23.43</v>
      </c>
      <c r="V6" s="325">
        <v>4.3055555555555562E-2</v>
      </c>
      <c r="W6" s="88">
        <v>16</v>
      </c>
      <c r="X6" s="372">
        <v>2</v>
      </c>
      <c r="Y6" s="326">
        <f>ROUND(((30-((30-1)/((SQRT(9))-1))*(SQRT(X6)-1))),2)</f>
        <v>23.99</v>
      </c>
      <c r="Z6" s="325">
        <v>8.4722222222222213E-2</v>
      </c>
      <c r="AA6" s="88">
        <v>22</v>
      </c>
      <c r="AB6" s="372">
        <v>1</v>
      </c>
      <c r="AC6" s="326">
        <f t="shared" ref="AC6" si="0">ROUND(((30-((30-1)/((SQRT(13))-1))*(SQRT(AB6)-1))),2)</f>
        <v>30</v>
      </c>
      <c r="AD6" s="157">
        <v>0.19844907407407408</v>
      </c>
      <c r="AE6" s="88">
        <v>58</v>
      </c>
      <c r="AF6" s="327">
        <v>1</v>
      </c>
      <c r="AG6" s="326">
        <f>ROUND(((30-((30-1)/((SQRT(6))-1))*(SQRT(AF6)-1))),2)</f>
        <v>30</v>
      </c>
      <c r="AH6" s="157">
        <v>0.11569444444444445</v>
      </c>
      <c r="AI6" s="88">
        <v>42</v>
      </c>
      <c r="AJ6" s="327">
        <v>1</v>
      </c>
      <c r="AK6" s="326">
        <f>ROUND(((30-((30-1)/((SQRT(4))-1))*(SQRT(AJ6)-1))),2)</f>
        <v>30</v>
      </c>
      <c r="AL6" s="157">
        <v>0.12114583333333334</v>
      </c>
      <c r="AM6" s="88">
        <v>36</v>
      </c>
      <c r="AN6" s="327">
        <v>1</v>
      </c>
      <c r="AO6" s="326">
        <f>ROUND(((30-((30-1)/((SQRT(3))-1))*(SQRT(AN6)-1))),2)</f>
        <v>30</v>
      </c>
      <c r="AP6" s="157">
        <v>7.5243055555555563E-2</v>
      </c>
      <c r="AQ6" s="88">
        <v>27</v>
      </c>
      <c r="AR6" s="327">
        <v>1</v>
      </c>
      <c r="AS6" s="326">
        <f>ROUND(((30-((30-1)/((SQRT(6))-1))*(SQRT(AR6)-1))),2)</f>
        <v>30</v>
      </c>
      <c r="AT6" s="157">
        <v>7.3726851851851849E-2</v>
      </c>
      <c r="AU6" s="88">
        <v>29</v>
      </c>
      <c r="AV6" s="327">
        <v>1</v>
      </c>
      <c r="AW6" s="326">
        <f>ROUND(((30-((30-1)/((SQRT(5))-1))*(SQRT(AV6)-1))),2)</f>
        <v>30</v>
      </c>
      <c r="AX6" s="157">
        <v>6.8275462962962954E-2</v>
      </c>
      <c r="AY6" s="88">
        <v>22</v>
      </c>
      <c r="AZ6" s="327">
        <v>2</v>
      </c>
      <c r="BA6" s="326">
        <f>ROUND(((30-((30-1)/((SQRT(3))-1))*(SQRT(AZ6)-1))),2)</f>
        <v>13.59</v>
      </c>
      <c r="BB6" s="157">
        <v>5.1446759259259262E-2</v>
      </c>
      <c r="BC6" s="88">
        <v>18</v>
      </c>
      <c r="BD6" s="232">
        <v>1</v>
      </c>
      <c r="BE6" s="326">
        <f>ROUND(((30-((30-1)/((SQRT(5))-1))*(SQRT(BD6)-1))),2)</f>
        <v>30</v>
      </c>
      <c r="BF6" s="157">
        <v>2.5289351851851851E-2</v>
      </c>
      <c r="BG6" s="88">
        <v>16</v>
      </c>
      <c r="BH6" s="327">
        <v>1</v>
      </c>
      <c r="BI6" s="326">
        <f>ROUND(((30-((30-1)/((SQRT(7))-1))*(SQRT(BH6)-1))),2)</f>
        <v>30</v>
      </c>
      <c r="BJ6" s="330">
        <v>0.22912037037037036</v>
      </c>
      <c r="BK6" s="11">
        <v>54</v>
      </c>
      <c r="BL6" s="372">
        <v>1</v>
      </c>
      <c r="BM6" s="326">
        <f>ROUND(((30-((30-1)/((SQRT(5))-1))*(SQRT(BL6)-1))),2)</f>
        <v>30</v>
      </c>
      <c r="BN6" s="387">
        <v>0.14445601851851853</v>
      </c>
      <c r="BO6" s="11">
        <v>54</v>
      </c>
      <c r="BP6" s="372">
        <v>1</v>
      </c>
      <c r="BQ6" s="326">
        <f>ROUND(((30-((30-1)/((SQRT(4))-1))*(SQRT(BP6)-1))),2)</f>
        <v>30</v>
      </c>
      <c r="BR6" s="331">
        <f t="shared" ref="BR6" si="1">B6+F6+J6+N6+R6+V6+Z6+AD6+AH6+AL6+AP6+AT6+AX6+BB6+BF6+BJ6+BN6</f>
        <v>1.7077083333333336</v>
      </c>
      <c r="BS6" s="79">
        <f t="shared" ref="BS6" si="2">C6+G6+K6+O6+S6+W6+AA6+AE6+AI6+AM6+AQ6+AU6+AY6+BC6+BG6+BK6+BO6</f>
        <v>522</v>
      </c>
      <c r="BT6" s="388">
        <f t="shared" ref="BT6" si="3">E6+I6+M6+Q6+U6+Y6+AC6+AG6+AK6+AO6+AS6+AW6+BA6+BE6+BI6+BM6+BQ6</f>
        <v>465.74999999999994</v>
      </c>
      <c r="BU6" s="332">
        <v>17</v>
      </c>
      <c r="BV6" s="333">
        <v>1</v>
      </c>
    </row>
    <row r="7" spans="1:74" ht="18.75">
      <c r="A7" s="389" t="s">
        <v>17</v>
      </c>
      <c r="B7" s="374">
        <v>0.11319444444444444</v>
      </c>
      <c r="C7" s="375">
        <v>34</v>
      </c>
      <c r="D7" s="376">
        <v>1</v>
      </c>
      <c r="E7" s="377">
        <f>ROUND(((30-((30-1)/((SQRT(14))-1))*(SQRT(D7)-1))),2)</f>
        <v>30</v>
      </c>
      <c r="F7" s="378">
        <v>0.21041666666666667</v>
      </c>
      <c r="G7" s="395">
        <v>28</v>
      </c>
      <c r="H7" s="396">
        <v>2</v>
      </c>
      <c r="I7" s="339">
        <f>ROUND(((30-((30-1)/((SQRT(6))-1))*(SQRT(H7)-1))),2)</f>
        <v>21.71</v>
      </c>
      <c r="J7" s="378">
        <v>7.7083333333333337E-2</v>
      </c>
      <c r="K7" s="375">
        <v>24</v>
      </c>
      <c r="L7" s="376">
        <v>1</v>
      </c>
      <c r="M7" s="343">
        <f>ROUND(((30-((30-1)/((SQRT(12))-1))*(SQRT(L7)-1))),2)</f>
        <v>30</v>
      </c>
      <c r="N7" s="370">
        <v>4.7222222222222221E-2</v>
      </c>
      <c r="O7" s="375">
        <v>18</v>
      </c>
      <c r="P7" s="376">
        <v>1</v>
      </c>
      <c r="Q7" s="343">
        <f>ROUND(((30-((30-1)/((SQRT(9))-1))*(SQRT(P7)-1))),2)</f>
        <v>30</v>
      </c>
      <c r="R7" s="370">
        <v>7.2222222222222229E-2</v>
      </c>
      <c r="S7" s="375">
        <v>24</v>
      </c>
      <c r="T7" s="376">
        <v>1</v>
      </c>
      <c r="U7" s="343">
        <f>ROUND(((30-((30-1)/((SQRT(8))-1))*(SQRT(T7)-1))),2)</f>
        <v>30</v>
      </c>
      <c r="V7" s="370">
        <v>3.6111111111111115E-2</v>
      </c>
      <c r="W7" s="375">
        <v>16</v>
      </c>
      <c r="X7" s="376">
        <v>1</v>
      </c>
      <c r="Y7" s="343">
        <f>ROUND(((30-((30-1)/((SQRT(9))-1))*(SQRT(X7)-1))),2)</f>
        <v>30</v>
      </c>
      <c r="Z7" s="370">
        <v>0.1125</v>
      </c>
      <c r="AA7" s="375">
        <v>22</v>
      </c>
      <c r="AB7" s="376">
        <v>4</v>
      </c>
      <c r="AC7" s="343">
        <f>ROUND(((30-((30-1)/((SQRT(13))-1))*(SQRT(AB7)-1))),2)</f>
        <v>18.87</v>
      </c>
      <c r="AD7" s="192">
        <v>0.23528935185185185</v>
      </c>
      <c r="AE7" s="375">
        <v>58</v>
      </c>
      <c r="AF7" s="379">
        <v>2</v>
      </c>
      <c r="AG7" s="343">
        <f>ROUND(((30-((30-1)/((SQRT(6))-1))*(SQRT(AF7)-1))),2)</f>
        <v>21.71</v>
      </c>
      <c r="AH7" s="192">
        <v>0.13980324074074074</v>
      </c>
      <c r="AI7" s="375">
        <v>42</v>
      </c>
      <c r="AJ7" s="369">
        <v>2</v>
      </c>
      <c r="AK7" s="371">
        <f>ROUND(((30-((30-1)/((SQRT(4))-1))*(SQRT(AJ7)-1))),2)</f>
        <v>17.989999999999998</v>
      </c>
      <c r="AL7" s="192">
        <v>0.15434027777777778</v>
      </c>
      <c r="AM7" s="375">
        <v>36</v>
      </c>
      <c r="AN7" s="379">
        <v>3</v>
      </c>
      <c r="AO7" s="343">
        <f>ROUND(((30-((30-1)/((SQRT(3))-1))*(SQRT(AN7)-1))),2)</f>
        <v>1</v>
      </c>
      <c r="AP7" s="192">
        <v>0.13510416666666666</v>
      </c>
      <c r="AQ7" s="375">
        <v>27</v>
      </c>
      <c r="AR7" s="379">
        <v>3</v>
      </c>
      <c r="AS7" s="343">
        <f>ROUND(((30-((30-1)/((SQRT(6))-1))*(SQRT(AR7)-1))),2)</f>
        <v>15.35</v>
      </c>
      <c r="AT7" s="192">
        <v>9.5150462962962964E-2</v>
      </c>
      <c r="AU7" s="375">
        <v>29</v>
      </c>
      <c r="AV7" s="379">
        <v>2</v>
      </c>
      <c r="AW7" s="343">
        <f>ROUND(((30-((30-1)/((SQRT(5))-1))*(SQRT(AV7)-1))),2)</f>
        <v>20.28</v>
      </c>
      <c r="AX7" s="192">
        <v>6.3078703703703706E-2</v>
      </c>
      <c r="AY7" s="375">
        <v>22</v>
      </c>
      <c r="AZ7" s="379">
        <v>1</v>
      </c>
      <c r="BA7" s="343">
        <f>ROUND(((30-((30-1)/((SQRT(3))-1))*(SQRT(AZ7)-1))),2)</f>
        <v>30</v>
      </c>
      <c r="BB7" s="192">
        <v>5.4768518518518522E-2</v>
      </c>
      <c r="BC7" s="375">
        <v>18</v>
      </c>
      <c r="BD7" s="380">
        <v>3</v>
      </c>
      <c r="BE7" s="343">
        <f>ROUND(((30-((30-1)/((SQRT(5))-1))*(SQRT(BD7)-1))),2)</f>
        <v>12.82</v>
      </c>
      <c r="BF7" s="192">
        <v>3.6562499999999998E-2</v>
      </c>
      <c r="BG7" s="375">
        <v>16</v>
      </c>
      <c r="BH7" s="379">
        <v>2</v>
      </c>
      <c r="BI7" s="343">
        <f>ROUND(((30-((30-1)/((SQRT(7))-1))*(SQRT(BH7)-1))),2)</f>
        <v>22.7</v>
      </c>
      <c r="BJ7" s="329">
        <v>0.28641203703703705</v>
      </c>
      <c r="BK7" s="381">
        <v>54</v>
      </c>
      <c r="BL7" s="376">
        <v>4</v>
      </c>
      <c r="BM7" s="343">
        <f>ROUND(((30-((30-1)/((SQRT(5))-1))*(SQRT(BL7)-1))),2)</f>
        <v>6.54</v>
      </c>
      <c r="BN7" s="373">
        <v>0.23552083333333332</v>
      </c>
      <c r="BO7" s="381">
        <v>54</v>
      </c>
      <c r="BP7" s="376">
        <v>3</v>
      </c>
      <c r="BQ7" s="343">
        <f>ROUND(((30-((30-1)/((SQRT(4))-1))*(SQRT(BP7)-1))),2)</f>
        <v>8.77</v>
      </c>
      <c r="BR7" s="382">
        <f>B7+F7+J7+N7+R7+V7+Z7+AD7+AH7+AL7+AP7+AT7+AX7+BB7+BF7+BJ7+BN7</f>
        <v>2.1047800925925926</v>
      </c>
      <c r="BS7" s="383">
        <f>C7+G7+K7+O7+S7+W7+AA7+AE7+AI7+AM7+AQ7+AU7+AY7+BC7+BG7+BK7+BO7</f>
        <v>522</v>
      </c>
      <c r="BT7" s="384">
        <f>E7+I7+M7+Q7+U7+Y7+AC7+AG7+AK7+AO7+AS7+AW7+BA7+BE7+BI7+BM7+BQ7</f>
        <v>347.74</v>
      </c>
      <c r="BU7" s="385">
        <v>16</v>
      </c>
      <c r="BV7" s="386">
        <v>2</v>
      </c>
    </row>
    <row r="8" spans="1:74" ht="18.75">
      <c r="A8" s="390" t="s">
        <v>23</v>
      </c>
      <c r="B8" s="59">
        <v>0.16874999999999998</v>
      </c>
      <c r="C8" s="61">
        <v>32</v>
      </c>
      <c r="D8" s="334">
        <v>12</v>
      </c>
      <c r="E8" s="335">
        <f>ROUND(((30-((30-1)/((SQRT(14))-1))*(SQRT(D8)-1))),2)</f>
        <v>3.94</v>
      </c>
      <c r="F8" s="338">
        <v>0.16180555555555556</v>
      </c>
      <c r="G8" s="61">
        <v>27</v>
      </c>
      <c r="H8" s="334">
        <v>4</v>
      </c>
      <c r="I8" s="328">
        <f>ROUND(((30-((30-1)/((SQRT(6))-1))*(SQRT(H8)-1))),2)</f>
        <v>9.99</v>
      </c>
      <c r="J8" s="338">
        <v>0.12222222222222223</v>
      </c>
      <c r="K8" s="61">
        <v>24</v>
      </c>
      <c r="L8" s="334">
        <v>3</v>
      </c>
      <c r="M8" s="339">
        <f>ROUND(((30-((30-1)/((SQRT(12))-1))*(SQRT(L8)-1))),2)</f>
        <v>21.38</v>
      </c>
      <c r="N8" s="340">
        <v>6.25E-2</v>
      </c>
      <c r="O8" s="61">
        <v>18</v>
      </c>
      <c r="P8" s="334">
        <v>3</v>
      </c>
      <c r="Q8" s="339">
        <f>ROUND(((30-((30-1)/((SQRT(9))-1))*(SQRT(P8)-1))),2)</f>
        <v>19.39</v>
      </c>
      <c r="R8" s="340">
        <v>8.819444444444445E-2</v>
      </c>
      <c r="S8" s="61">
        <v>24</v>
      </c>
      <c r="T8" s="334">
        <v>4</v>
      </c>
      <c r="U8" s="339">
        <f>ROUND(((30-((30-1)/((SQRT(8))-1))*(SQRT(T8)-1))),2)</f>
        <v>14.14</v>
      </c>
      <c r="V8" s="340">
        <v>4.8611111111111112E-2</v>
      </c>
      <c r="W8" s="61">
        <v>16</v>
      </c>
      <c r="X8" s="334">
        <v>3</v>
      </c>
      <c r="Y8" s="339">
        <f>ROUND(((30-((30-1)/((SQRT(9))-1))*(SQRT(X8)-1))),2)</f>
        <v>19.39</v>
      </c>
      <c r="Z8" s="340">
        <v>8.8888888888888892E-2</v>
      </c>
      <c r="AA8" s="61">
        <v>22</v>
      </c>
      <c r="AB8" s="334">
        <v>2</v>
      </c>
      <c r="AC8" s="339">
        <f>ROUND(((30-((30-1)/((SQRT(13))-1))*(SQRT(AB8)-1))),2)</f>
        <v>25.39</v>
      </c>
      <c r="AD8" s="86">
        <v>0.29726851851851849</v>
      </c>
      <c r="AE8" s="61">
        <v>58</v>
      </c>
      <c r="AF8" s="341">
        <v>4</v>
      </c>
      <c r="AG8" s="339">
        <f>ROUND(((30-((30-1)/((SQRT(6))-1))*(SQRT(AF8)-1))),2)</f>
        <v>9.99</v>
      </c>
      <c r="AH8" s="86">
        <v>0.18504629629629629</v>
      </c>
      <c r="AI8" s="61">
        <v>42</v>
      </c>
      <c r="AJ8" s="342">
        <v>4</v>
      </c>
      <c r="AK8" s="339">
        <f>ROUND(((30-((30-1)/((SQRT(4))-1))*(SQRT(AJ8)-1))),2)</f>
        <v>1</v>
      </c>
      <c r="AL8" s="86">
        <v>0.13916666666666666</v>
      </c>
      <c r="AM8" s="61">
        <v>36</v>
      </c>
      <c r="AN8" s="341">
        <v>2</v>
      </c>
      <c r="AO8" s="339">
        <f>ROUND(((30-((30-1)/((SQRT(3))-1))*(SQRT(AN8)-1))),2)</f>
        <v>13.59</v>
      </c>
      <c r="AP8" s="86">
        <v>0.11461805555555556</v>
      </c>
      <c r="AQ8" s="61">
        <v>27</v>
      </c>
      <c r="AR8" s="341">
        <v>2</v>
      </c>
      <c r="AS8" s="339">
        <f>ROUND(((30-((30-1)/((SQRT(6))-1))*(SQRT(AR8)-1))),2)</f>
        <v>21.71</v>
      </c>
      <c r="AT8" s="86">
        <v>0.11174768518518519</v>
      </c>
      <c r="AU8" s="61">
        <v>29</v>
      </c>
      <c r="AV8" s="341">
        <v>4</v>
      </c>
      <c r="AW8" s="339">
        <f>ROUND(((30-((30-1)/((SQRT(5))-1))*(SQRT(AV8)-1))),2)</f>
        <v>6.54</v>
      </c>
      <c r="AX8" s="86">
        <v>7.4895833333333328E-2</v>
      </c>
      <c r="AY8" s="61">
        <v>22</v>
      </c>
      <c r="AZ8" s="341">
        <v>3</v>
      </c>
      <c r="BA8" s="339">
        <f>ROUND(((30-((30-1)/((SQRT(3))-1))*(SQRT(AZ8)-1))),2)</f>
        <v>1</v>
      </c>
      <c r="BB8" s="86">
        <v>5.8437499999999996E-2</v>
      </c>
      <c r="BC8" s="61">
        <v>18</v>
      </c>
      <c r="BD8" s="95">
        <v>4</v>
      </c>
      <c r="BE8" s="343">
        <f>ROUND(((30-((30-1)/((SQRT(5))-1))*(SQRT(BD8)-1))),2)</f>
        <v>6.54</v>
      </c>
      <c r="BF8" s="86">
        <v>3.9097222222222221E-2</v>
      </c>
      <c r="BG8" s="61">
        <v>16</v>
      </c>
      <c r="BH8" s="341">
        <v>3</v>
      </c>
      <c r="BI8" s="339">
        <f>ROUND(((30-((30-1)/((SQRT(7))-1))*(SQRT(BH8)-1))),2)</f>
        <v>17.100000000000001</v>
      </c>
      <c r="BJ8" s="329">
        <v>0.24649305555555556</v>
      </c>
      <c r="BK8" s="12">
        <v>54</v>
      </c>
      <c r="BL8" s="334">
        <v>2</v>
      </c>
      <c r="BM8" s="339">
        <f>ROUND(((30-((30-1)/((SQRT(5))-1))*(SQRT(BL8)-1))),2)</f>
        <v>20.28</v>
      </c>
      <c r="BN8" s="329">
        <v>0.21921296296296297</v>
      </c>
      <c r="BO8" s="12">
        <v>54</v>
      </c>
      <c r="BP8" s="334">
        <v>2</v>
      </c>
      <c r="BQ8" s="339">
        <f>ROUND(((30-((30-1)/((SQRT(4))-1))*(SQRT(BP8)-1))),2)</f>
        <v>17.989999999999998</v>
      </c>
      <c r="BR8" s="344">
        <f>B8+F8+J8+N8+R8+V8+Z8+AD8+AH8+AL8+AP8+AT8+AX8+BB8+BF8+BJ8+BN8</f>
        <v>2.2269560185185182</v>
      </c>
      <c r="BS8" s="69">
        <f>C8+G8+K8+O8+S8+W8+AA8+AE8+AI8+AM8+AQ8+AU8+AY8+BC8+BG8+BK8+BO8</f>
        <v>519</v>
      </c>
      <c r="BT8" s="345">
        <f>E8+I8+M8+Q8+U8+Y8+AC8+AG8+AK8+AO8+AS8+AW8+BA8+BE8+BI8+BM8+BQ8</f>
        <v>229.35999999999999</v>
      </c>
      <c r="BU8" s="346">
        <v>17</v>
      </c>
      <c r="BV8" s="347">
        <v>3</v>
      </c>
    </row>
    <row r="9" spans="1:74" ht="18.75">
      <c r="A9" s="390" t="s">
        <v>7</v>
      </c>
      <c r="B9" s="59">
        <v>0.12430555555555556</v>
      </c>
      <c r="C9" s="61">
        <v>34</v>
      </c>
      <c r="D9" s="334">
        <v>3</v>
      </c>
      <c r="E9" s="335">
        <f>ROUND(((30-((30-1)/((SQRT(14))-1))*(SQRT(D9)-1))),2)</f>
        <v>22.26</v>
      </c>
      <c r="F9" s="336"/>
      <c r="G9" s="225"/>
      <c r="H9" s="337"/>
      <c r="I9" s="310"/>
      <c r="J9" s="338">
        <v>0.15902777777777777</v>
      </c>
      <c r="K9" s="61">
        <v>24</v>
      </c>
      <c r="L9" s="334">
        <v>5</v>
      </c>
      <c r="M9" s="339">
        <f>ROUND(((30-((30-1)/((SQRT(12))-1))*(SQRT(L9)-1))),2)</f>
        <v>15.45</v>
      </c>
      <c r="N9" s="348"/>
      <c r="O9" s="225"/>
      <c r="P9" s="337"/>
      <c r="Q9" s="310"/>
      <c r="R9" s="348"/>
      <c r="S9" s="225"/>
      <c r="T9" s="337"/>
      <c r="U9" s="310"/>
      <c r="V9" s="348"/>
      <c r="W9" s="225"/>
      <c r="X9" s="337"/>
      <c r="Y9" s="310"/>
      <c r="Z9" s="340">
        <v>0.10486111111111111</v>
      </c>
      <c r="AA9" s="61">
        <v>22</v>
      </c>
      <c r="AB9" s="334">
        <v>3</v>
      </c>
      <c r="AC9" s="339">
        <f>ROUND(((30-((30-1)/((SQRT(13))-1))*(SQRT(AB9)-1))),2)</f>
        <v>21.85</v>
      </c>
      <c r="AD9" s="86">
        <v>0.24077546296296296</v>
      </c>
      <c r="AE9" s="61">
        <v>58</v>
      </c>
      <c r="AF9" s="342">
        <v>3</v>
      </c>
      <c r="AG9" s="339">
        <f>ROUND(((30-((30-1)/((SQRT(6))-1))*(SQRT(AF9)-1))),2)</f>
        <v>15.35</v>
      </c>
      <c r="AH9" s="86">
        <v>0.1753935185185185</v>
      </c>
      <c r="AI9" s="61">
        <v>42</v>
      </c>
      <c r="AJ9" s="342">
        <v>3</v>
      </c>
      <c r="AK9" s="328">
        <f>ROUND(((30-((30-1)/((SQRT(4))-1))*(SQRT(AJ9)-1))),2)</f>
        <v>8.77</v>
      </c>
      <c r="AL9" s="111"/>
      <c r="AM9" s="108"/>
      <c r="AN9" s="349"/>
      <c r="AO9" s="310"/>
      <c r="AP9" s="86">
        <v>0.16336805555555556</v>
      </c>
      <c r="AQ9" s="61">
        <v>27</v>
      </c>
      <c r="AR9" s="342">
        <v>4</v>
      </c>
      <c r="AS9" s="339">
        <f>ROUND(((30-((30-1)/((SQRT(6))-1))*(SQRT(AR9)-1))),2)</f>
        <v>9.99</v>
      </c>
      <c r="AT9" s="86">
        <v>9.9699074074074079E-2</v>
      </c>
      <c r="AU9" s="61">
        <v>29</v>
      </c>
      <c r="AV9" s="342">
        <v>3</v>
      </c>
      <c r="AW9" s="339">
        <f>ROUND(((30-((30-1)/((SQRT(5))-1))*(SQRT(AV9)-1))),2)</f>
        <v>12.82</v>
      </c>
      <c r="AX9" s="111"/>
      <c r="AY9" s="108"/>
      <c r="AZ9" s="349"/>
      <c r="BA9" s="310"/>
      <c r="BB9" s="86">
        <v>5.4652777777777772E-2</v>
      </c>
      <c r="BC9" s="61">
        <v>18</v>
      </c>
      <c r="BD9" s="96">
        <v>2</v>
      </c>
      <c r="BE9" s="343">
        <f>ROUND(((30-((30-1)/((SQRT(5))-1))*(SQRT(BD9)-1))),2)</f>
        <v>20.28</v>
      </c>
      <c r="BF9" s="86">
        <v>4.0752314814814811E-2</v>
      </c>
      <c r="BG9" s="61">
        <v>16</v>
      </c>
      <c r="BH9" s="342">
        <v>4</v>
      </c>
      <c r="BI9" s="339">
        <f>ROUND(((30-((30-1)/((SQRT(7))-1))*(SQRT(BH9)-1))),2)</f>
        <v>12.38</v>
      </c>
      <c r="BJ9" s="350"/>
      <c r="BK9" s="225"/>
      <c r="BL9" s="337"/>
      <c r="BM9" s="310"/>
      <c r="BN9" s="348"/>
      <c r="BO9" s="225"/>
      <c r="BP9" s="337"/>
      <c r="BQ9" s="310"/>
      <c r="BR9" s="344">
        <f>B9+F9+J9+N9+R9+V9+Z9+AD9+AH9+AL9+AP9+AT9+AX9+BB9+BF9+BJ9+BN9</f>
        <v>1.1628356481481481</v>
      </c>
      <c r="BS9" s="69">
        <f>C9+G9+K9+O9+S9+W9+AA9+AE9+AI9+AM9+AQ9+AU9+AY9+BC9+BG9+BK9+BO9</f>
        <v>270</v>
      </c>
      <c r="BT9" s="345">
        <f>E9+I9+M9+Q9+U9+Y9+AC9+AG9+AK9+AO9+AS9+AW9+BA9+BE9+BI9+BM9+BQ9</f>
        <v>139.14999999999998</v>
      </c>
      <c r="BU9" s="346">
        <v>9</v>
      </c>
      <c r="BV9" s="351">
        <v>4</v>
      </c>
    </row>
    <row r="10" spans="1:74" ht="18.75">
      <c r="A10" s="390" t="s">
        <v>19</v>
      </c>
      <c r="B10" s="59">
        <v>0.1451388888888889</v>
      </c>
      <c r="C10" s="61">
        <v>32</v>
      </c>
      <c r="D10" s="334">
        <v>11</v>
      </c>
      <c r="E10" s="335">
        <f>ROUND(((30-((30-1)/((SQRT(14))-1))*(SQRT(D10)-1))),2)</f>
        <v>5.5</v>
      </c>
      <c r="F10" s="338">
        <v>0.26944444444444443</v>
      </c>
      <c r="G10" s="61">
        <v>27</v>
      </c>
      <c r="H10" s="334">
        <v>5</v>
      </c>
      <c r="I10" s="328">
        <f>ROUND(((30-((30-1)/((SQRT(6))-1))*(SQRT(H10)-1))),2)</f>
        <v>5.27</v>
      </c>
      <c r="J10" s="338">
        <v>0.14861111111111111</v>
      </c>
      <c r="K10" s="61">
        <v>24</v>
      </c>
      <c r="L10" s="334">
        <v>4</v>
      </c>
      <c r="M10" s="339">
        <f>ROUND(((30-((30-1)/((SQRT(12))-1))*(SQRT(L10)-1))),2)</f>
        <v>18.23</v>
      </c>
      <c r="N10" s="340">
        <v>7.7777777777777779E-2</v>
      </c>
      <c r="O10" s="61">
        <v>18</v>
      </c>
      <c r="P10" s="334">
        <v>4</v>
      </c>
      <c r="Q10" s="339">
        <f>ROUND(((30-((30-1)/((SQRT(9))-1))*(SQRT(P10)-1))),2)</f>
        <v>15.5</v>
      </c>
      <c r="R10" s="340">
        <v>0.10555555555555556</v>
      </c>
      <c r="S10" s="61">
        <v>24</v>
      </c>
      <c r="T10" s="334">
        <v>5</v>
      </c>
      <c r="U10" s="339">
        <f>ROUND(((30-((30-1)/((SQRT(8))-1))*(SQRT(T10)-1))),2)</f>
        <v>10.4</v>
      </c>
      <c r="V10" s="340">
        <v>4.9999999999999996E-2</v>
      </c>
      <c r="W10" s="61">
        <v>16</v>
      </c>
      <c r="X10" s="334">
        <v>4</v>
      </c>
      <c r="Y10" s="339">
        <f>ROUND(((30-((30-1)/((SQRT(9))-1))*(SQRT(X10)-1))),2)</f>
        <v>15.5</v>
      </c>
      <c r="Z10" s="340">
        <v>0.16388888888888889</v>
      </c>
      <c r="AA10" s="61">
        <v>22</v>
      </c>
      <c r="AB10" s="334">
        <v>8</v>
      </c>
      <c r="AC10" s="339">
        <f>ROUND(((30-((30-1)/((SQRT(13))-1))*(SQRT(AB10)-1))),2)</f>
        <v>9.65</v>
      </c>
      <c r="AD10" s="86">
        <v>0.40722222222222221</v>
      </c>
      <c r="AE10" s="61">
        <v>58</v>
      </c>
      <c r="AF10" s="341">
        <v>5</v>
      </c>
      <c r="AG10" s="339">
        <f>ROUND(((30-((30-1)/((SQRT(6))-1))*(SQRT(AF10)-1))),2)</f>
        <v>5.27</v>
      </c>
      <c r="AH10" s="111"/>
      <c r="AI10" s="108"/>
      <c r="AJ10" s="349"/>
      <c r="AK10" s="261"/>
      <c r="AL10" s="111"/>
      <c r="AM10" s="108"/>
      <c r="AN10" s="349"/>
      <c r="AO10" s="261"/>
      <c r="AP10" s="86">
        <v>0.20340277777777779</v>
      </c>
      <c r="AQ10" s="61">
        <v>27</v>
      </c>
      <c r="AR10" s="341">
        <v>5</v>
      </c>
      <c r="AS10" s="339">
        <f>ROUND(((30-((30-1)/((SQRT(6))-1))*(SQRT(AR10)-1))),2)</f>
        <v>5.27</v>
      </c>
      <c r="AT10" s="111"/>
      <c r="AU10" s="108"/>
      <c r="AV10" s="352"/>
      <c r="AW10" s="261"/>
      <c r="AX10" s="111"/>
      <c r="AY10" s="108"/>
      <c r="AZ10" s="236"/>
      <c r="BA10" s="261"/>
      <c r="BB10" s="147"/>
      <c r="BC10" s="108"/>
      <c r="BD10" s="238"/>
      <c r="BE10" s="261"/>
      <c r="BF10" s="86">
        <v>4.7766203703703707E-2</v>
      </c>
      <c r="BG10" s="131">
        <v>16</v>
      </c>
      <c r="BH10" s="341">
        <v>5</v>
      </c>
      <c r="BI10" s="339">
        <f>ROUND(((30-((30-1)/((SQRT(7))-1))*(SQRT(BH10)-1))),2)</f>
        <v>8.2200000000000006</v>
      </c>
      <c r="BJ10" s="329">
        <v>0.26950231481481485</v>
      </c>
      <c r="BK10" s="12">
        <v>54</v>
      </c>
      <c r="BL10" s="334">
        <v>3</v>
      </c>
      <c r="BM10" s="339">
        <f>ROUND(((30-((30-1)/((SQRT(5))-1))*(SQRT(BL10)-1))),2)</f>
        <v>12.82</v>
      </c>
      <c r="BN10" s="329">
        <v>0.26787037037037037</v>
      </c>
      <c r="BO10" s="12">
        <v>54</v>
      </c>
      <c r="BP10" s="334">
        <v>4</v>
      </c>
      <c r="BQ10" s="339">
        <f>ROUND(((30-((30-1)/((SQRT(4))-1))*(SQRT(BP10)-1))),2)</f>
        <v>1</v>
      </c>
      <c r="BR10" s="344">
        <f>B10+F10+J10+N10+R10+V10+Z10+AD10+AH10+AL10+AP10+AT10+AX10+BB10+BF10+BJ10+BN10</f>
        <v>2.1561805555555553</v>
      </c>
      <c r="BS10" s="69">
        <f>C10+G10+K10+O10+S10+W10+AA10+AE10+AI10+AM10+AQ10+AU10+AY10+BC10+BG10+BK10+BO10</f>
        <v>372</v>
      </c>
      <c r="BT10" s="345">
        <f>E10+I10+M10+Q10+U10+Y10+AC10+AG10+AK10+AO10+AS10+AW10+BA10+BE10+BI10+BM10+BQ10</f>
        <v>112.63</v>
      </c>
      <c r="BU10" s="346">
        <v>12</v>
      </c>
      <c r="BV10" s="351">
        <v>6</v>
      </c>
    </row>
    <row r="11" spans="1:74" ht="18.75">
      <c r="A11" s="390" t="s">
        <v>8</v>
      </c>
      <c r="B11" s="59">
        <v>0.15486111111111112</v>
      </c>
      <c r="C11" s="61">
        <v>34</v>
      </c>
      <c r="D11" s="334">
        <v>4</v>
      </c>
      <c r="E11" s="335">
        <f>ROUND(((30-((30-1)/((SQRT(14))-1))*(SQRT(D11)-1))),2)</f>
        <v>19.420000000000002</v>
      </c>
      <c r="F11" s="338">
        <v>0.3034722222222222</v>
      </c>
      <c r="G11" s="61">
        <v>28</v>
      </c>
      <c r="H11" s="334">
        <v>3</v>
      </c>
      <c r="I11" s="328">
        <f>ROUND(((30-((30-1)/((SQRT(6))-1))*(SQRT(H11)-1))),2)</f>
        <v>15.35</v>
      </c>
      <c r="J11" s="336"/>
      <c r="K11" s="225"/>
      <c r="L11" s="337"/>
      <c r="M11" s="310"/>
      <c r="N11" s="336"/>
      <c r="O11" s="225"/>
      <c r="P11" s="337"/>
      <c r="Q11" s="261"/>
      <c r="R11" s="338">
        <v>0.17777777777777778</v>
      </c>
      <c r="S11" s="61">
        <v>24</v>
      </c>
      <c r="T11" s="334">
        <v>7</v>
      </c>
      <c r="U11" s="328">
        <f>ROUND(((30-((30-1)/((SQRT(8))-1))*(SQRT(T11)-1))),2)</f>
        <v>3.9</v>
      </c>
      <c r="V11" s="336"/>
      <c r="W11" s="225"/>
      <c r="X11" s="337"/>
      <c r="Y11" s="261"/>
      <c r="Z11" s="338">
        <v>0.1361111111111111</v>
      </c>
      <c r="AA11" s="61">
        <v>22</v>
      </c>
      <c r="AB11" s="334">
        <v>6</v>
      </c>
      <c r="AC11" s="339">
        <f>ROUND(((30-((30-1)/((SQRT(13))-1))*(SQRT(AB11)-1))),2)</f>
        <v>13.87</v>
      </c>
      <c r="AD11" s="111"/>
      <c r="AE11" s="108"/>
      <c r="AF11" s="352"/>
      <c r="AG11" s="310"/>
      <c r="AH11" s="111"/>
      <c r="AI11" s="108"/>
      <c r="AJ11" s="349"/>
      <c r="AK11" s="310"/>
      <c r="AL11" s="111"/>
      <c r="AM11" s="108"/>
      <c r="AN11" s="349"/>
      <c r="AO11" s="261"/>
      <c r="AP11" s="111"/>
      <c r="AQ11" s="108"/>
      <c r="AR11" s="352"/>
      <c r="AS11" s="310"/>
      <c r="AT11" s="86">
        <v>0.11944444444444445</v>
      </c>
      <c r="AU11" s="61">
        <v>29</v>
      </c>
      <c r="AV11" s="341">
        <v>5</v>
      </c>
      <c r="AW11" s="339">
        <f>ROUND(((30-((30-1)/((SQRT(5))-1))*(SQRT(AV11)-1))),2)</f>
        <v>1</v>
      </c>
      <c r="AX11" s="111"/>
      <c r="AY11" s="108"/>
      <c r="AZ11" s="236"/>
      <c r="BA11" s="261"/>
      <c r="BB11" s="144">
        <v>0.11461805555555556</v>
      </c>
      <c r="BC11" s="61">
        <v>18</v>
      </c>
      <c r="BD11" s="95">
        <v>5</v>
      </c>
      <c r="BE11" s="343">
        <f>ROUND(((30-((30-1)/((SQRT(5))-1))*(SQRT(BD11)-1))),2)</f>
        <v>1</v>
      </c>
      <c r="BF11" s="86">
        <v>7.7152777777777778E-2</v>
      </c>
      <c r="BG11" s="61">
        <v>16</v>
      </c>
      <c r="BH11" s="341">
        <v>6</v>
      </c>
      <c r="BI11" s="339">
        <f>ROUND(((30-((30-1)/((SQRT(7))-1))*(SQRT(BH11)-1))),2)</f>
        <v>4.46</v>
      </c>
      <c r="BJ11" s="350"/>
      <c r="BK11" s="225"/>
      <c r="BL11" s="337"/>
      <c r="BM11" s="261"/>
      <c r="BN11" s="348"/>
      <c r="BO11" s="225"/>
      <c r="BP11" s="337"/>
      <c r="BQ11" s="310"/>
      <c r="BR11" s="344">
        <f>B11+F11+J11+N11+R11+V11+Z11+AD11+AH11+AL11+AP11+AT11+AX11+BB11+BF11+BJ11+BN11</f>
        <v>1.0834375000000001</v>
      </c>
      <c r="BS11" s="69">
        <f>C11+G11+K11+O11+S11+W11+AA11+AE11+AI11+AM11+AQ11+AU11+AY11+BC11+BG11+BK11+BO11</f>
        <v>171</v>
      </c>
      <c r="BT11" s="345">
        <f>E11+I11+M11+Q11+U11+Y11+AC11+AG11+AK11+AO11+AS11+AW11+BA11+BE11+BI11+BM11+BQ11</f>
        <v>59</v>
      </c>
      <c r="BU11" s="346">
        <v>7</v>
      </c>
      <c r="BV11" s="351">
        <v>7</v>
      </c>
    </row>
    <row r="12" spans="1:74" ht="18.75">
      <c r="A12" s="390" t="s">
        <v>9</v>
      </c>
      <c r="B12" s="59">
        <v>0.33055555555555555</v>
      </c>
      <c r="C12" s="61">
        <v>34</v>
      </c>
      <c r="D12" s="334">
        <v>6</v>
      </c>
      <c r="E12" s="335">
        <f>ROUND(((30-((30-1)/((SQRT(14))-1))*(SQRT(D12)-1))),2)</f>
        <v>14.67</v>
      </c>
      <c r="F12" s="348"/>
      <c r="G12" s="225"/>
      <c r="H12" s="337"/>
      <c r="I12" s="310"/>
      <c r="J12" s="338">
        <v>0.17430555555555557</v>
      </c>
      <c r="K12" s="61">
        <v>24</v>
      </c>
      <c r="L12" s="334">
        <v>6</v>
      </c>
      <c r="M12" s="328">
        <f>ROUND(((30-((30-1)/((SQRT(12))-1))*(SQRT(L12)-1))),2)</f>
        <v>12.94</v>
      </c>
      <c r="N12" s="340">
        <v>8.6805555555555566E-2</v>
      </c>
      <c r="O12" s="61">
        <v>18</v>
      </c>
      <c r="P12" s="334">
        <v>5</v>
      </c>
      <c r="Q12" s="328">
        <f>ROUND(((30-((30-1)/((SQRT(9))-1))*(SQRT(P12)-1))),2)</f>
        <v>12.08</v>
      </c>
      <c r="R12" s="340">
        <v>0.20902777777777778</v>
      </c>
      <c r="S12" s="61">
        <v>24</v>
      </c>
      <c r="T12" s="334">
        <v>8</v>
      </c>
      <c r="U12" s="339">
        <f>ROUND(((30-((30-1)/((SQRT(8))-1))*(SQRT(T12)-1))),2)</f>
        <v>1</v>
      </c>
      <c r="V12" s="340">
        <v>0.11805555555555557</v>
      </c>
      <c r="W12" s="61">
        <v>15</v>
      </c>
      <c r="X12" s="334">
        <v>6</v>
      </c>
      <c r="Y12" s="328">
        <f>ROUND(((30-((30-1)/((SQRT(9))-1))*(SQRT(X12)-1))),2)</f>
        <v>8.98</v>
      </c>
      <c r="Z12" s="340">
        <v>0.24722222222222223</v>
      </c>
      <c r="AA12" s="61">
        <v>22</v>
      </c>
      <c r="AB12" s="334">
        <v>10</v>
      </c>
      <c r="AC12" s="339">
        <f>ROUND(((30-((30-1)/((SQRT(13))-1))*(SQRT(AB12)-1))),2)</f>
        <v>5.93</v>
      </c>
      <c r="AD12" s="111"/>
      <c r="AE12" s="108"/>
      <c r="AF12" s="352"/>
      <c r="AG12" s="261"/>
      <c r="AH12" s="111"/>
      <c r="AI12" s="108"/>
      <c r="AJ12" s="349"/>
      <c r="AK12" s="261"/>
      <c r="AL12" s="112"/>
      <c r="AM12" s="108"/>
      <c r="AN12" s="349"/>
      <c r="AO12" s="261"/>
      <c r="AP12" s="111"/>
      <c r="AQ12" s="108"/>
      <c r="AR12" s="349"/>
      <c r="AS12" s="261"/>
      <c r="AT12" s="112"/>
      <c r="AU12" s="108"/>
      <c r="AV12" s="352"/>
      <c r="AW12" s="310"/>
      <c r="AX12" s="112"/>
      <c r="AY12" s="108"/>
      <c r="AZ12" s="236"/>
      <c r="BA12" s="261"/>
      <c r="BB12" s="147"/>
      <c r="BC12" s="108"/>
      <c r="BD12" s="238"/>
      <c r="BE12" s="353"/>
      <c r="BF12" s="193"/>
      <c r="BG12" s="108"/>
      <c r="BH12" s="349"/>
      <c r="BI12" s="310"/>
      <c r="BJ12" s="350"/>
      <c r="BK12" s="225"/>
      <c r="BL12" s="337"/>
      <c r="BM12" s="261"/>
      <c r="BN12" s="348"/>
      <c r="BO12" s="225"/>
      <c r="BP12" s="337"/>
      <c r="BQ12" s="310"/>
      <c r="BR12" s="344">
        <f>B12+F12+J12+N12+R12+V12+Z12+AD12+AH12+AL12+AP12+AT12+AX12+BB12+BF12+BJ12+BN12</f>
        <v>1.1659722222222224</v>
      </c>
      <c r="BS12" s="69">
        <f>C12+G12+K12+O12+S12+W12+AA12+AE12+AI12+AM12+AQ12+AU12+AY12+BC12+BG12+BK12+BO12</f>
        <v>137</v>
      </c>
      <c r="BT12" s="345">
        <f>E12+I12+M12+Q12+U12+Y12+AC12+AG12+AK12+AO12+AS12+AW12+BA12+BE12+BI12+BM12+BQ12</f>
        <v>55.6</v>
      </c>
      <c r="BU12" s="346">
        <v>6</v>
      </c>
      <c r="BV12" s="351">
        <v>5</v>
      </c>
    </row>
    <row r="13" spans="1:74" ht="18.75">
      <c r="A13" s="390" t="s">
        <v>24</v>
      </c>
      <c r="B13" s="165" t="s">
        <v>69</v>
      </c>
      <c r="C13" s="61">
        <v>0</v>
      </c>
      <c r="D13" s="334">
        <v>14</v>
      </c>
      <c r="E13" s="335">
        <f>ROUND(((30-((30-1)/((SQRT(14))-1))*(SQRT(D13)-1))),2)</f>
        <v>1</v>
      </c>
      <c r="F13" s="348"/>
      <c r="G13" s="225"/>
      <c r="H13" s="337"/>
      <c r="I13" s="261"/>
      <c r="J13" s="338">
        <v>0.14652777777777778</v>
      </c>
      <c r="K13" s="61">
        <v>22</v>
      </c>
      <c r="L13" s="334">
        <v>12</v>
      </c>
      <c r="M13" s="339">
        <f>ROUND(((30-((30-1)/((SQRT(12))-1))*(SQRT(L13)-1))),2)</f>
        <v>1</v>
      </c>
      <c r="N13" s="340">
        <v>0.1076388888888889</v>
      </c>
      <c r="O13" s="61">
        <v>18</v>
      </c>
      <c r="P13" s="334">
        <v>6</v>
      </c>
      <c r="Q13" s="339">
        <f>ROUND(((30-((30-1)/((SQRT(9))-1))*(SQRT(P13)-1))),2)</f>
        <v>8.98</v>
      </c>
      <c r="R13" s="340">
        <v>8.6111111111111124E-2</v>
      </c>
      <c r="S13" s="61">
        <v>24</v>
      </c>
      <c r="T13" s="334">
        <v>3</v>
      </c>
      <c r="U13" s="339">
        <f>ROUND(((30-((30-1)/((SQRT(8))-1))*(SQRT(T13)-1))),2)</f>
        <v>18.39</v>
      </c>
      <c r="V13" s="340">
        <v>6.805555555555555E-2</v>
      </c>
      <c r="W13" s="61">
        <v>16</v>
      </c>
      <c r="X13" s="334">
        <v>5</v>
      </c>
      <c r="Y13" s="339">
        <f>ROUND(((30-((30-1)/((SQRT(9))-1))*(SQRT(X13)-1))),2)</f>
        <v>12.08</v>
      </c>
      <c r="Z13" s="340">
        <v>0.15416666666666667</v>
      </c>
      <c r="AA13" s="61">
        <v>22</v>
      </c>
      <c r="AB13" s="334">
        <v>7</v>
      </c>
      <c r="AC13" s="339">
        <f>ROUND(((30-((30-1)/((SQRT(13))-1))*(SQRT(AB13)-1))),2)</f>
        <v>11.68</v>
      </c>
      <c r="AD13" s="111"/>
      <c r="AE13" s="108"/>
      <c r="AF13" s="352"/>
      <c r="AG13" s="261"/>
      <c r="AH13" s="111"/>
      <c r="AI13" s="108"/>
      <c r="AJ13" s="349"/>
      <c r="AK13" s="261"/>
      <c r="AL13" s="111"/>
      <c r="AM13" s="108"/>
      <c r="AN13" s="349"/>
      <c r="AO13" s="261"/>
      <c r="AP13" s="111"/>
      <c r="AQ13" s="108"/>
      <c r="AR13" s="349"/>
      <c r="AS13" s="261"/>
      <c r="AT13" s="111"/>
      <c r="AU13" s="108"/>
      <c r="AV13" s="238"/>
      <c r="AW13" s="310"/>
      <c r="AX13" s="167"/>
      <c r="AY13" s="108"/>
      <c r="AZ13" s="236"/>
      <c r="BA13" s="261"/>
      <c r="BB13" s="167"/>
      <c r="BC13" s="108"/>
      <c r="BD13" s="236"/>
      <c r="BE13" s="261"/>
      <c r="BF13" s="111"/>
      <c r="BG13" s="108"/>
      <c r="BH13" s="349"/>
      <c r="BI13" s="261"/>
      <c r="BJ13" s="350"/>
      <c r="BK13" s="225"/>
      <c r="BL13" s="337"/>
      <c r="BM13" s="261"/>
      <c r="BN13" s="348"/>
      <c r="BO13" s="225"/>
      <c r="BP13" s="337"/>
      <c r="BQ13" s="310"/>
      <c r="BR13" s="344">
        <f>B13+F13+J13+N13+R13+V13+Z13+AD13+AH13+AL13+AP13+AT13+AX13+BB13+BF13+BJ13+BN13</f>
        <v>71.523611111111109</v>
      </c>
      <c r="BS13" s="69">
        <f>C13+G13+K13+O13+S13+W13+AA13+AE13+AI13+AM13+AQ13+AU13+AY13+BC13+BG13+BK13+BO13</f>
        <v>102</v>
      </c>
      <c r="BT13" s="345">
        <f>E13+I13+M13+Q13+U13+Y13+AC13+AG13+AK13+AO13+AS13+AW13+BA13+BE13+BI13+BM13+BQ13</f>
        <v>53.13</v>
      </c>
      <c r="BU13" s="346">
        <v>5</v>
      </c>
      <c r="BV13" s="351">
        <v>8</v>
      </c>
    </row>
    <row r="14" spans="1:74" ht="18.75">
      <c r="A14" s="390" t="s">
        <v>45</v>
      </c>
      <c r="B14" s="165" t="s">
        <v>68</v>
      </c>
      <c r="C14" s="61">
        <v>0</v>
      </c>
      <c r="D14" s="334">
        <v>13</v>
      </c>
      <c r="E14" s="335">
        <f>ROUND(((30-((30-1)/((SQRT(14))-1))*(SQRT(D14)-1))),2)</f>
        <v>2.44</v>
      </c>
      <c r="F14" s="340">
        <v>0.28333333333333333</v>
      </c>
      <c r="G14" s="61">
        <v>25</v>
      </c>
      <c r="H14" s="334">
        <v>6</v>
      </c>
      <c r="I14" s="339">
        <f>ROUND(((30-((30-1)/((SQRT(6))-1))*(SQRT(H14)-1))),2)</f>
        <v>1</v>
      </c>
      <c r="J14" s="338">
        <v>0.20625000000000002</v>
      </c>
      <c r="K14" s="61">
        <v>24</v>
      </c>
      <c r="L14" s="334">
        <v>7</v>
      </c>
      <c r="M14" s="339">
        <f>ROUND(((30-((30-1)/((SQRT(12))-1))*(SQRT(L14)-1))),2)</f>
        <v>10.63</v>
      </c>
      <c r="N14" s="348"/>
      <c r="O14" s="225"/>
      <c r="P14" s="337"/>
      <c r="Q14" s="310"/>
      <c r="R14" s="340">
        <v>0.15486111111111112</v>
      </c>
      <c r="S14" s="61">
        <v>24</v>
      </c>
      <c r="T14" s="334">
        <v>6</v>
      </c>
      <c r="U14" s="339">
        <f>ROUND(((30-((30-1)/((SQRT(8))-1))*(SQRT(T14)-1))),2)</f>
        <v>7.01</v>
      </c>
      <c r="V14" s="348"/>
      <c r="W14" s="225"/>
      <c r="X14" s="337"/>
      <c r="Y14" s="310"/>
      <c r="Z14" s="340">
        <v>0.1763888888888889</v>
      </c>
      <c r="AA14" s="61">
        <v>22</v>
      </c>
      <c r="AB14" s="334">
        <v>9</v>
      </c>
      <c r="AC14" s="339">
        <f>ROUND(((30-((30-1)/((SQRT(13))-1))*(SQRT(AB14)-1))),2)</f>
        <v>7.74</v>
      </c>
      <c r="AD14" s="111"/>
      <c r="AE14" s="108"/>
      <c r="AF14" s="352"/>
      <c r="AG14" s="261"/>
      <c r="AH14" s="111"/>
      <c r="AI14" s="108"/>
      <c r="AJ14" s="349"/>
      <c r="AK14" s="261"/>
      <c r="AL14" s="111"/>
      <c r="AM14" s="108"/>
      <c r="AN14" s="349"/>
      <c r="AO14" s="261"/>
      <c r="AP14" s="111"/>
      <c r="AQ14" s="108"/>
      <c r="AR14" s="349"/>
      <c r="AS14" s="261"/>
      <c r="AT14" s="111"/>
      <c r="AU14" s="108"/>
      <c r="AV14" s="238"/>
      <c r="AW14" s="310"/>
      <c r="AX14" s="167"/>
      <c r="AY14" s="108"/>
      <c r="AZ14" s="236"/>
      <c r="BA14" s="261"/>
      <c r="BB14" s="147"/>
      <c r="BC14" s="108"/>
      <c r="BD14" s="236"/>
      <c r="BE14" s="261"/>
      <c r="BF14" s="193"/>
      <c r="BG14" s="108"/>
      <c r="BH14" s="349"/>
      <c r="BI14" s="261"/>
      <c r="BJ14" s="350"/>
      <c r="BK14" s="225"/>
      <c r="BL14" s="337"/>
      <c r="BM14" s="261"/>
      <c r="BN14" s="348"/>
      <c r="BO14" s="225"/>
      <c r="BP14" s="337"/>
      <c r="BQ14" s="310"/>
      <c r="BR14" s="344">
        <f>B14+F14+J14+N14+R14+V14+Z14+AD14+AH14+AL14+AP14+AT14+AX14+BB14+BF14+BJ14+BN14</f>
        <v>9.5937500000000018</v>
      </c>
      <c r="BS14" s="69">
        <f>C14+G14+K14+O14+S14+W14+AA14+AE14+AI14+AM14+AQ14+AU14+AY14+BC14+BG14+BK14+BO14</f>
        <v>95</v>
      </c>
      <c r="BT14" s="345">
        <f>E14+I14+M14+Q14+U14+Y14+AC14+AG14+AK14+AO14+AS14+AW14+BA14+BE14+BI14+BM14+BQ14</f>
        <v>28.82</v>
      </c>
      <c r="BU14" s="346">
        <v>5</v>
      </c>
      <c r="BV14" s="351">
        <v>9</v>
      </c>
    </row>
    <row r="15" spans="1:74" ht="18.75">
      <c r="A15" s="390" t="s">
        <v>25</v>
      </c>
      <c r="B15" s="59">
        <v>0.31666666666666665</v>
      </c>
      <c r="C15" s="61">
        <v>34</v>
      </c>
      <c r="D15" s="334">
        <v>5</v>
      </c>
      <c r="E15" s="335">
        <f>ROUND(((30-((30-1)/((SQRT(14))-1))*(SQRT(D15)-1))),2)</f>
        <v>16.93</v>
      </c>
      <c r="F15" s="348"/>
      <c r="G15" s="225"/>
      <c r="H15" s="337"/>
      <c r="I15" s="261"/>
      <c r="J15" s="338">
        <v>0.21388888888888891</v>
      </c>
      <c r="K15" s="61">
        <v>23</v>
      </c>
      <c r="L15" s="334">
        <v>11</v>
      </c>
      <c r="M15" s="339">
        <f>ROUND(((30-((30-1)/((SQRT(12))-1))*(SQRT(L15)-1))),2)</f>
        <v>2.74</v>
      </c>
      <c r="N15" s="340">
        <v>0.11388888888888889</v>
      </c>
      <c r="O15" s="61">
        <v>18</v>
      </c>
      <c r="P15" s="334">
        <v>7</v>
      </c>
      <c r="Q15" s="328">
        <f>ROUND(((30-((30-1)/((SQRT(9))-1))*(SQRT(P15)-1))),2)</f>
        <v>6.14</v>
      </c>
      <c r="R15" s="348"/>
      <c r="S15" s="225"/>
      <c r="T15" s="337"/>
      <c r="U15" s="310"/>
      <c r="V15" s="348"/>
      <c r="W15" s="225"/>
      <c r="X15" s="337"/>
      <c r="Y15" s="261"/>
      <c r="Z15" s="340">
        <v>0.28958333333333336</v>
      </c>
      <c r="AA15" s="61">
        <v>22</v>
      </c>
      <c r="AB15" s="334">
        <v>12</v>
      </c>
      <c r="AC15" s="339">
        <f>ROUND(((30-((30-1)/((SQRT(13))-1))*(SQRT(AB15)-1))),2)</f>
        <v>2.57</v>
      </c>
      <c r="AD15" s="111"/>
      <c r="AE15" s="108"/>
      <c r="AF15" s="352"/>
      <c r="AG15" s="261"/>
      <c r="AH15" s="111"/>
      <c r="AI15" s="108"/>
      <c r="AJ15" s="349"/>
      <c r="AK15" s="261"/>
      <c r="AL15" s="111"/>
      <c r="AM15" s="108"/>
      <c r="AN15" s="349"/>
      <c r="AO15" s="261"/>
      <c r="AP15" s="111"/>
      <c r="AQ15" s="108"/>
      <c r="AR15" s="349"/>
      <c r="AS15" s="261"/>
      <c r="AT15" s="111"/>
      <c r="AU15" s="108"/>
      <c r="AV15" s="238"/>
      <c r="AW15" s="310"/>
      <c r="AX15" s="167"/>
      <c r="AY15" s="108"/>
      <c r="AZ15" s="236"/>
      <c r="BA15" s="261"/>
      <c r="BB15" s="147"/>
      <c r="BC15" s="108"/>
      <c r="BD15" s="236"/>
      <c r="BE15" s="261"/>
      <c r="BF15" s="193"/>
      <c r="BG15" s="108"/>
      <c r="BH15" s="349"/>
      <c r="BI15" s="261"/>
      <c r="BJ15" s="350"/>
      <c r="BK15" s="225"/>
      <c r="BL15" s="337"/>
      <c r="BM15" s="261"/>
      <c r="BN15" s="348"/>
      <c r="BO15" s="225"/>
      <c r="BP15" s="337"/>
      <c r="BQ15" s="310"/>
      <c r="BR15" s="344">
        <f>B15+F15+J15+N15+R15+V15+Z15+AD15+AH15+AL15+AP15+AT15+AX15+BB15+BF15+BJ15+BN15</f>
        <v>0.9340277777777779</v>
      </c>
      <c r="BS15" s="69">
        <f>C15+G15+K15+O15+S15+W15+AA15+AE15+AI15+AM15+AQ15+AU15+AY15+BC15+BG15+BK15+BO15</f>
        <v>97</v>
      </c>
      <c r="BT15" s="345">
        <f>E15+I15+M15+Q15+U15+Y15+AC15+AG15+AK15+AO15+AS15+AW15+BA15+BE15+BI15+BM15+BQ15</f>
        <v>28.380000000000003</v>
      </c>
      <c r="BU15" s="346">
        <v>4</v>
      </c>
      <c r="BV15" s="351">
        <v>10</v>
      </c>
    </row>
    <row r="16" spans="1:74" ht="18.75">
      <c r="A16" s="390" t="s">
        <v>18</v>
      </c>
      <c r="B16" s="59">
        <v>0.39305555555555555</v>
      </c>
      <c r="C16" s="61">
        <v>34</v>
      </c>
      <c r="D16" s="334">
        <v>8</v>
      </c>
      <c r="E16" s="335">
        <f>ROUND(((30-((30-1)/((SQRT(14))-1))*(SQRT(D16)-1))),2)</f>
        <v>10.66</v>
      </c>
      <c r="F16" s="348"/>
      <c r="G16" s="225"/>
      <c r="H16" s="337"/>
      <c r="I16" s="261"/>
      <c r="J16" s="338">
        <v>0.25763888888888892</v>
      </c>
      <c r="K16" s="61">
        <v>24</v>
      </c>
      <c r="L16" s="334">
        <v>8</v>
      </c>
      <c r="M16" s="339">
        <f>ROUND(((30-((30-1)/((SQRT(12))-1))*(SQRT(L16)-1))),2)</f>
        <v>8.48</v>
      </c>
      <c r="N16" s="348"/>
      <c r="O16" s="225"/>
      <c r="P16" s="337"/>
      <c r="Q16" s="310"/>
      <c r="R16" s="348"/>
      <c r="S16" s="225"/>
      <c r="T16" s="337"/>
      <c r="U16" s="261"/>
      <c r="V16" s="348"/>
      <c r="W16" s="225"/>
      <c r="X16" s="337"/>
      <c r="Y16" s="261"/>
      <c r="Z16" s="340">
        <v>0.25763888888888892</v>
      </c>
      <c r="AA16" s="61">
        <v>22</v>
      </c>
      <c r="AB16" s="334">
        <v>11</v>
      </c>
      <c r="AC16" s="339">
        <f>ROUND(((30-((30-1)/((SQRT(13))-1))*(SQRT(AB16)-1))),2)</f>
        <v>4.22</v>
      </c>
      <c r="AD16" s="111"/>
      <c r="AE16" s="108"/>
      <c r="AF16" s="352"/>
      <c r="AG16" s="261"/>
      <c r="AH16" s="111"/>
      <c r="AI16" s="108"/>
      <c r="AJ16" s="349"/>
      <c r="AK16" s="261"/>
      <c r="AL16" s="111"/>
      <c r="AM16" s="108"/>
      <c r="AN16" s="349"/>
      <c r="AO16" s="261"/>
      <c r="AP16" s="111"/>
      <c r="AQ16" s="108"/>
      <c r="AR16" s="349"/>
      <c r="AS16" s="261"/>
      <c r="AT16" s="111"/>
      <c r="AU16" s="108"/>
      <c r="AV16" s="238"/>
      <c r="AW16" s="310"/>
      <c r="AX16" s="167"/>
      <c r="AY16" s="108"/>
      <c r="AZ16" s="236"/>
      <c r="BA16" s="261"/>
      <c r="BB16" s="147"/>
      <c r="BC16" s="108"/>
      <c r="BD16" s="236"/>
      <c r="BE16" s="261"/>
      <c r="BF16" s="195">
        <v>0.42638888888888887</v>
      </c>
      <c r="BG16" s="61">
        <v>16</v>
      </c>
      <c r="BH16" s="342">
        <v>7</v>
      </c>
      <c r="BI16" s="328">
        <f>ROUND(((30-((30-1)/((SQRT(7))-1))*(SQRT(BH16)-1))),2)</f>
        <v>1</v>
      </c>
      <c r="BJ16" s="350"/>
      <c r="BK16" s="225"/>
      <c r="BL16" s="337"/>
      <c r="BM16" s="261"/>
      <c r="BN16" s="348"/>
      <c r="BO16" s="225"/>
      <c r="BP16" s="337"/>
      <c r="BQ16" s="310"/>
      <c r="BR16" s="344">
        <f>B16+F16+J16+N16+R16+V16+Z16+AD16+AH16+AL16+AP16+AT16+AX16+BB16+BF16+BJ16+BN16</f>
        <v>1.3347222222222224</v>
      </c>
      <c r="BS16" s="69">
        <f>C16+G16+K16+O16+S16+W16+AA16+AE16+AI16+AM16+AQ16+AU16+AY16+BC16+BG16+BK16+BO16</f>
        <v>96</v>
      </c>
      <c r="BT16" s="345">
        <f>E16+I16+M16+Q16+U16+Y16+AC16+AG16+AK16+AO16+AS16+AW16+BA16+BE16+BI16+BM16+BQ16</f>
        <v>24.36</v>
      </c>
      <c r="BU16" s="346">
        <v>4</v>
      </c>
      <c r="BV16" s="351">
        <v>11</v>
      </c>
    </row>
    <row r="17" spans="1:74" ht="18.75">
      <c r="A17" s="390" t="s">
        <v>44</v>
      </c>
      <c r="B17" s="293"/>
      <c r="C17" s="225"/>
      <c r="D17" s="337"/>
      <c r="E17" s="310"/>
      <c r="F17" s="348"/>
      <c r="G17" s="225"/>
      <c r="H17" s="337"/>
      <c r="I17" s="261"/>
      <c r="J17" s="336"/>
      <c r="K17" s="225"/>
      <c r="L17" s="337"/>
      <c r="M17" s="310"/>
      <c r="N17" s="348"/>
      <c r="O17" s="225"/>
      <c r="P17" s="337"/>
      <c r="Q17" s="261"/>
      <c r="R17" s="348"/>
      <c r="S17" s="225"/>
      <c r="T17" s="337"/>
      <c r="U17" s="261"/>
      <c r="V17" s="340">
        <v>5.6944444444444443E-2</v>
      </c>
      <c r="W17" s="131">
        <v>15</v>
      </c>
      <c r="X17" s="334">
        <v>7</v>
      </c>
      <c r="Y17" s="328">
        <f>ROUND(((30-((30-1)/((SQRT(9))-1))*(SQRT(X17)-1))),2)</f>
        <v>6.14</v>
      </c>
      <c r="Z17" s="340">
        <v>0.1361111111111111</v>
      </c>
      <c r="AA17" s="131">
        <v>22</v>
      </c>
      <c r="AB17" s="334">
        <v>5</v>
      </c>
      <c r="AC17" s="339">
        <f>ROUND(((30-((30-1)/((SQRT(13))-1))*(SQRT(AB17)-1))),2)</f>
        <v>16.239999999999998</v>
      </c>
      <c r="AD17" s="111"/>
      <c r="AE17" s="108"/>
      <c r="AF17" s="352"/>
      <c r="AG17" s="261"/>
      <c r="AH17" s="111"/>
      <c r="AI17" s="108"/>
      <c r="AJ17" s="349"/>
      <c r="AK17" s="261"/>
      <c r="AL17" s="111"/>
      <c r="AM17" s="108"/>
      <c r="AN17" s="349"/>
      <c r="AO17" s="261"/>
      <c r="AP17" s="111"/>
      <c r="AQ17" s="108"/>
      <c r="AR17" s="349"/>
      <c r="AS17" s="261"/>
      <c r="AT17" s="111"/>
      <c r="AU17" s="108"/>
      <c r="AV17" s="238"/>
      <c r="AW17" s="310"/>
      <c r="AX17" s="167"/>
      <c r="AY17" s="108"/>
      <c r="AZ17" s="236"/>
      <c r="BA17" s="261"/>
      <c r="BB17" s="147"/>
      <c r="BC17" s="108"/>
      <c r="BD17" s="236"/>
      <c r="BE17" s="261"/>
      <c r="BF17" s="193"/>
      <c r="BG17" s="108"/>
      <c r="BH17" s="349"/>
      <c r="BI17" s="310"/>
      <c r="BJ17" s="350"/>
      <c r="BK17" s="225"/>
      <c r="BL17" s="337"/>
      <c r="BM17" s="261"/>
      <c r="BN17" s="348"/>
      <c r="BO17" s="225"/>
      <c r="BP17" s="337"/>
      <c r="BQ17" s="310"/>
      <c r="BR17" s="344">
        <f>B17+F17+J17+N17+R17+V17+Z17+AD17+AH17+AL17+AP17+AT17+AX17+BB17+BF17+BJ17+BN17</f>
        <v>0.19305555555555554</v>
      </c>
      <c r="BS17" s="69">
        <f>C17+G17+K17+O17+S17+W17+AA17+AE17+AI17+AM17+AQ17+AU17+AY17+BC17+BG17+BK17+BO17</f>
        <v>37</v>
      </c>
      <c r="BT17" s="345">
        <f>E17+I17+M17+Q17+U17+Y17+AC17+AG17+AK17+AO17+AS17+AW17+BA17+BE17+BI17+BM17+BQ17</f>
        <v>22.38</v>
      </c>
      <c r="BU17" s="346">
        <v>2</v>
      </c>
      <c r="BV17" s="351">
        <v>13</v>
      </c>
    </row>
    <row r="18" spans="1:74" ht="18.75">
      <c r="A18" s="390" t="s">
        <v>26</v>
      </c>
      <c r="B18" s="59">
        <v>0.33194444444444443</v>
      </c>
      <c r="C18" s="61">
        <v>34</v>
      </c>
      <c r="D18" s="334">
        <v>7</v>
      </c>
      <c r="E18" s="335">
        <f>ROUND(((30-((30-1)/((SQRT(14))-1))*(SQRT(D18)-1))),2)</f>
        <v>12.59</v>
      </c>
      <c r="F18" s="348"/>
      <c r="G18" s="225"/>
      <c r="H18" s="337"/>
      <c r="I18" s="310"/>
      <c r="J18" s="340">
        <v>0.40486111111111112</v>
      </c>
      <c r="K18" s="61">
        <v>24</v>
      </c>
      <c r="L18" s="334">
        <v>10</v>
      </c>
      <c r="M18" s="339">
        <f>ROUND(((30-((30-1)/((SQRT(12))-1))*(SQRT(L18)-1))),2)</f>
        <v>4.55</v>
      </c>
      <c r="N18" s="340">
        <v>0.20902777777777778</v>
      </c>
      <c r="O18" s="61">
        <v>18</v>
      </c>
      <c r="P18" s="334">
        <v>8</v>
      </c>
      <c r="Q18" s="339">
        <f>ROUND(((30-((30-1)/((SQRT(9))-1))*(SQRT(P18)-1))),2)</f>
        <v>3.49</v>
      </c>
      <c r="R18" s="348"/>
      <c r="S18" s="225"/>
      <c r="T18" s="337"/>
      <c r="U18" s="261"/>
      <c r="V18" s="348"/>
      <c r="W18" s="225"/>
      <c r="X18" s="337"/>
      <c r="Y18" s="261"/>
      <c r="Z18" s="348"/>
      <c r="AA18" s="225"/>
      <c r="AB18" s="337"/>
      <c r="AC18" s="261"/>
      <c r="AD18" s="111"/>
      <c r="AE18" s="108"/>
      <c r="AF18" s="352"/>
      <c r="AG18" s="261"/>
      <c r="AH18" s="111"/>
      <c r="AI18" s="108"/>
      <c r="AJ18" s="349"/>
      <c r="AK18" s="261"/>
      <c r="AL18" s="111"/>
      <c r="AM18" s="108"/>
      <c r="AN18" s="349"/>
      <c r="AO18" s="261"/>
      <c r="AP18" s="111"/>
      <c r="AQ18" s="108"/>
      <c r="AR18" s="349"/>
      <c r="AS18" s="261"/>
      <c r="AT18" s="111"/>
      <c r="AU18" s="108"/>
      <c r="AV18" s="238"/>
      <c r="AW18" s="310"/>
      <c r="AX18" s="167"/>
      <c r="AY18" s="108"/>
      <c r="AZ18" s="236"/>
      <c r="BA18" s="261"/>
      <c r="BB18" s="147"/>
      <c r="BC18" s="108"/>
      <c r="BD18" s="236"/>
      <c r="BE18" s="261"/>
      <c r="BF18" s="193"/>
      <c r="BG18" s="108"/>
      <c r="BH18" s="236"/>
      <c r="BI18" s="261"/>
      <c r="BJ18" s="231"/>
      <c r="BK18" s="225"/>
      <c r="BL18" s="337"/>
      <c r="BM18" s="261"/>
      <c r="BN18" s="348"/>
      <c r="BO18" s="225"/>
      <c r="BP18" s="337"/>
      <c r="BQ18" s="310"/>
      <c r="BR18" s="344">
        <f>B18+F18+J18+N18+R18+V18+Z18+AD18+AH18+AL18+AP18+AT18+AX18+BB18+BF18+BJ18+BN18</f>
        <v>0.9458333333333333</v>
      </c>
      <c r="BS18" s="69">
        <f>C18+G18+K18+O18+S18+W18+AA18+AE18+AI18+AM18+AQ18+AU18+AY18+BC18+BG18+BK18+BO18</f>
        <v>76</v>
      </c>
      <c r="BT18" s="345">
        <f>E18+I18+M18+Q18+U18+Y18+AC18+AG18+AK18+AO18+AS18+AW18+BA18+BE18+BI18+BM18+BQ18</f>
        <v>20.630000000000003</v>
      </c>
      <c r="BU18" s="346">
        <v>3</v>
      </c>
      <c r="BV18" s="351">
        <v>12</v>
      </c>
    </row>
    <row r="19" spans="1:74" ht="18.75">
      <c r="A19" s="390" t="s">
        <v>27</v>
      </c>
      <c r="B19" s="51">
        <v>0.25138888888888888</v>
      </c>
      <c r="C19" s="61">
        <v>33</v>
      </c>
      <c r="D19" s="334">
        <v>10</v>
      </c>
      <c r="E19" s="335">
        <f>ROUND(((30-((30-1)/((SQRT(14))-1))*(SQRT(D19)-1))),2)</f>
        <v>7.13</v>
      </c>
      <c r="F19" s="348"/>
      <c r="G19" s="225"/>
      <c r="H19" s="337"/>
      <c r="I19" s="261"/>
      <c r="J19" s="340">
        <v>0.31319444444444444</v>
      </c>
      <c r="K19" s="61">
        <v>24</v>
      </c>
      <c r="L19" s="334">
        <v>9</v>
      </c>
      <c r="M19" s="328">
        <f>ROUND(((30-((30-1)/((SQRT(12))-1))*(SQRT(L19)-1))),2)</f>
        <v>6.46</v>
      </c>
      <c r="N19" s="340">
        <v>0.21249999999999999</v>
      </c>
      <c r="O19" s="61">
        <v>18</v>
      </c>
      <c r="P19" s="334">
        <v>9</v>
      </c>
      <c r="Q19" s="328">
        <f>ROUND(((30-((30-1)/((SQRT(9))-1))*(SQRT(P19)-1))),2)</f>
        <v>1</v>
      </c>
      <c r="R19" s="348"/>
      <c r="S19" s="225"/>
      <c r="T19" s="337"/>
      <c r="U19" s="261"/>
      <c r="V19" s="348"/>
      <c r="W19" s="225"/>
      <c r="X19" s="337"/>
      <c r="Y19" s="261"/>
      <c r="Z19" s="340">
        <v>0.39305555555555555</v>
      </c>
      <c r="AA19" s="61">
        <v>21</v>
      </c>
      <c r="AB19" s="334">
        <v>13</v>
      </c>
      <c r="AC19" s="328">
        <f>ROUND(((30-((30-1)/((SQRT(13))-1))*(SQRT(AB19)-1))),2)</f>
        <v>1</v>
      </c>
      <c r="AD19" s="111"/>
      <c r="AE19" s="108"/>
      <c r="AF19" s="352"/>
      <c r="AG19" s="261"/>
      <c r="AH19" s="112"/>
      <c r="AI19" s="108"/>
      <c r="AJ19" s="349"/>
      <c r="AK19" s="261"/>
      <c r="AL19" s="111"/>
      <c r="AM19" s="108"/>
      <c r="AN19" s="349"/>
      <c r="AO19" s="261"/>
      <c r="AP19" s="111"/>
      <c r="AQ19" s="108"/>
      <c r="AR19" s="349"/>
      <c r="AS19" s="261"/>
      <c r="AT19" s="111"/>
      <c r="AU19" s="108"/>
      <c r="AV19" s="238"/>
      <c r="AW19" s="310"/>
      <c r="AX19" s="167"/>
      <c r="AY19" s="108"/>
      <c r="AZ19" s="236"/>
      <c r="BA19" s="261"/>
      <c r="BB19" s="147"/>
      <c r="BC19" s="108"/>
      <c r="BD19" s="236"/>
      <c r="BE19" s="261"/>
      <c r="BF19" s="193"/>
      <c r="BG19" s="108"/>
      <c r="BH19" s="236"/>
      <c r="BI19" s="261"/>
      <c r="BJ19" s="231"/>
      <c r="BK19" s="225"/>
      <c r="BL19" s="337"/>
      <c r="BM19" s="310"/>
      <c r="BN19" s="348"/>
      <c r="BO19" s="225"/>
      <c r="BP19" s="337"/>
      <c r="BQ19" s="310"/>
      <c r="BR19" s="344">
        <f>B19+F19+J19+N19+R19+V19+Z19+AD19+AH19+AL19+AP19+AT19+AX19+BB19+BF19+BJ19+BN19</f>
        <v>1.1701388888888888</v>
      </c>
      <c r="BS19" s="69">
        <f>C19+G19+K19+O19+S19+W19+AA19+AE19+AI19+AM19+AQ19+AU19+AY19+BC19+BG19+BK19+BO19</f>
        <v>96</v>
      </c>
      <c r="BT19" s="345">
        <f>E19+I19+M19+Q19+U19+Y19+AC19+AG19+AK19+AO19+AS19+AW19+BA19+BE19+BI19+BM19+BQ19</f>
        <v>15.59</v>
      </c>
      <c r="BU19" s="346">
        <v>4</v>
      </c>
      <c r="BV19" s="351">
        <v>14</v>
      </c>
    </row>
    <row r="20" spans="1:74" ht="18.75">
      <c r="A20" s="390" t="s">
        <v>47</v>
      </c>
      <c r="B20" s="51">
        <v>0.44305555555555554</v>
      </c>
      <c r="C20" s="131">
        <v>34</v>
      </c>
      <c r="D20" s="334">
        <v>9</v>
      </c>
      <c r="E20" s="354">
        <f>ROUND(((30-((30-1)/((SQRT(14))-1))*(SQRT(D20)-1))),2)</f>
        <v>8.84</v>
      </c>
      <c r="F20" s="348"/>
      <c r="G20" s="225"/>
      <c r="H20" s="337"/>
      <c r="I20" s="261"/>
      <c r="J20" s="348"/>
      <c r="K20" s="225"/>
      <c r="L20" s="337"/>
      <c r="M20" s="261"/>
      <c r="N20" s="348"/>
      <c r="O20" s="225"/>
      <c r="P20" s="337"/>
      <c r="Q20" s="261"/>
      <c r="R20" s="348"/>
      <c r="S20" s="225"/>
      <c r="T20" s="337"/>
      <c r="U20" s="261"/>
      <c r="V20" s="348"/>
      <c r="W20" s="225"/>
      <c r="X20" s="337"/>
      <c r="Y20" s="261"/>
      <c r="Z20" s="348"/>
      <c r="AA20" s="225"/>
      <c r="AB20" s="337"/>
      <c r="AC20" s="261"/>
      <c r="AD20" s="111"/>
      <c r="AE20" s="108"/>
      <c r="AF20" s="352"/>
      <c r="AG20" s="310"/>
      <c r="AH20" s="111"/>
      <c r="AI20" s="108"/>
      <c r="AJ20" s="349"/>
      <c r="AK20" s="261"/>
      <c r="AL20" s="111"/>
      <c r="AM20" s="108"/>
      <c r="AN20" s="349"/>
      <c r="AO20" s="261"/>
      <c r="AP20" s="111"/>
      <c r="AQ20" s="108"/>
      <c r="AR20" s="349"/>
      <c r="AS20" s="261"/>
      <c r="AT20" s="111"/>
      <c r="AU20" s="108"/>
      <c r="AV20" s="238"/>
      <c r="AW20" s="310"/>
      <c r="AX20" s="167"/>
      <c r="AY20" s="108"/>
      <c r="AZ20" s="236"/>
      <c r="BA20" s="261"/>
      <c r="BB20" s="147"/>
      <c r="BC20" s="108"/>
      <c r="BD20" s="236"/>
      <c r="BE20" s="261"/>
      <c r="BF20" s="193"/>
      <c r="BG20" s="108"/>
      <c r="BH20" s="236"/>
      <c r="BI20" s="261"/>
      <c r="BJ20" s="199">
        <v>0.27363425925925927</v>
      </c>
      <c r="BK20" s="12">
        <v>38</v>
      </c>
      <c r="BL20" s="45">
        <v>5</v>
      </c>
      <c r="BM20" s="328">
        <f>ROUND(((30-((30-1)/((SQRT(5))-1))*(SQRT(BL20)-1))),2)</f>
        <v>1</v>
      </c>
      <c r="BN20" s="223"/>
      <c r="BO20" s="225"/>
      <c r="BP20" s="337"/>
      <c r="BQ20" s="310"/>
      <c r="BR20" s="344">
        <f>B20+F20+J20+N20+R20+V20+Z20+AD20+AH20+AL20+AP20+AT20+AX20+BB20+BF20+BJ20+BN20</f>
        <v>0.71668981481481486</v>
      </c>
      <c r="BS20" s="69">
        <f>C20+G20+K20+O20+S20+W20+AA20+AE20+AI20+AM20+AQ20+AU20+AY20+BC20+BG20+BK20+BO20</f>
        <v>72</v>
      </c>
      <c r="BT20" s="345">
        <f>E20+I20+M20+Q20+U20+Y20+AC20+AG20+AK20+AO20+AS20+AW20+BA20+BE20+BI20+BM20+BQ20</f>
        <v>9.84</v>
      </c>
      <c r="BU20" s="346">
        <v>2</v>
      </c>
      <c r="BV20" s="351">
        <v>15</v>
      </c>
    </row>
    <row r="21" spans="1:74" ht="18.75">
      <c r="A21" s="390" t="s">
        <v>46</v>
      </c>
      <c r="B21" s="223"/>
      <c r="C21" s="225"/>
      <c r="D21" s="337"/>
      <c r="E21" s="261"/>
      <c r="F21" s="348"/>
      <c r="G21" s="225"/>
      <c r="H21" s="337"/>
      <c r="I21" s="261"/>
      <c r="J21" s="348"/>
      <c r="K21" s="225"/>
      <c r="L21" s="337"/>
      <c r="M21" s="261"/>
      <c r="N21" s="336"/>
      <c r="O21" s="225"/>
      <c r="P21" s="337"/>
      <c r="Q21" s="261"/>
      <c r="R21" s="348"/>
      <c r="S21" s="225"/>
      <c r="T21" s="337"/>
      <c r="U21" s="261"/>
      <c r="V21" s="348"/>
      <c r="W21" s="225"/>
      <c r="X21" s="337"/>
      <c r="Y21" s="261"/>
      <c r="Z21" s="336"/>
      <c r="AA21" s="225"/>
      <c r="AB21" s="337"/>
      <c r="AC21" s="261"/>
      <c r="AD21" s="86">
        <v>0.44253472222222223</v>
      </c>
      <c r="AE21" s="61">
        <v>58</v>
      </c>
      <c r="AF21" s="341">
        <v>6</v>
      </c>
      <c r="AG21" s="339">
        <f>ROUND(((30-((30-1)/((SQRT(6))-1))*(SQRT(AF21)-1))),2)</f>
        <v>1</v>
      </c>
      <c r="AH21" s="111"/>
      <c r="AI21" s="108"/>
      <c r="AJ21" s="349"/>
      <c r="AK21" s="310"/>
      <c r="AL21" s="111"/>
      <c r="AM21" s="108"/>
      <c r="AN21" s="349"/>
      <c r="AO21" s="261"/>
      <c r="AP21" s="111"/>
      <c r="AQ21" s="108"/>
      <c r="AR21" s="349"/>
      <c r="AS21" s="261"/>
      <c r="AT21" s="111"/>
      <c r="AU21" s="108"/>
      <c r="AV21" s="238"/>
      <c r="AW21" s="310"/>
      <c r="AX21" s="167"/>
      <c r="AY21" s="108"/>
      <c r="AZ21" s="236"/>
      <c r="BA21" s="261"/>
      <c r="BB21" s="167"/>
      <c r="BC21" s="108"/>
      <c r="BD21" s="236"/>
      <c r="BE21" s="261"/>
      <c r="BF21" s="111"/>
      <c r="BG21" s="108"/>
      <c r="BH21" s="236"/>
      <c r="BI21" s="261"/>
      <c r="BJ21" s="231"/>
      <c r="BK21" s="225"/>
      <c r="BL21" s="261"/>
      <c r="BM21" s="261"/>
      <c r="BN21" s="223"/>
      <c r="BO21" s="225"/>
      <c r="BP21" s="337"/>
      <c r="BQ21" s="310"/>
      <c r="BR21" s="344">
        <f>B21+F21+J21+N21+R21+V21+Z21+AD21+AH21+AL21+AP21+AT21+AX21+BB21+BF21+BJ21+BN21</f>
        <v>0.44253472222222223</v>
      </c>
      <c r="BS21" s="69">
        <f>C21+G21+K21+O21+S21+W21+AA21+AE21+AI21+AM21+AQ21+AU21+AY21+BC21+BG21+BK21+BO21</f>
        <v>58</v>
      </c>
      <c r="BT21" s="345">
        <f>E21+I21+M21+Q21+U21+Y21+AC21+AG21+AK21+AO21+AS21+AW21+BA21+BE21+BI21+BM21+BQ21</f>
        <v>1</v>
      </c>
      <c r="BU21" s="346">
        <v>1</v>
      </c>
      <c r="BV21" s="351">
        <v>16</v>
      </c>
    </row>
    <row r="22" spans="1:74" ht="19.5" thickBot="1">
      <c r="A22" s="391" t="s">
        <v>48</v>
      </c>
      <c r="B22" s="228"/>
      <c r="C22" s="230"/>
      <c r="D22" s="355"/>
      <c r="E22" s="262"/>
      <c r="F22" s="356"/>
      <c r="G22" s="230"/>
      <c r="H22" s="355"/>
      <c r="I22" s="262"/>
      <c r="J22" s="356"/>
      <c r="K22" s="230"/>
      <c r="L22" s="355"/>
      <c r="M22" s="262"/>
      <c r="N22" s="356"/>
      <c r="O22" s="230"/>
      <c r="P22" s="355"/>
      <c r="Q22" s="262"/>
      <c r="R22" s="356"/>
      <c r="S22" s="230"/>
      <c r="T22" s="355"/>
      <c r="U22" s="262"/>
      <c r="V22" s="356"/>
      <c r="W22" s="230"/>
      <c r="X22" s="355"/>
      <c r="Y22" s="262"/>
      <c r="Z22" s="356"/>
      <c r="AA22" s="230"/>
      <c r="AB22" s="355"/>
      <c r="AC22" s="262"/>
      <c r="AD22" s="194"/>
      <c r="AE22" s="125"/>
      <c r="AF22" s="357"/>
      <c r="AG22" s="262"/>
      <c r="AH22" s="194"/>
      <c r="AI22" s="125"/>
      <c r="AJ22" s="357"/>
      <c r="AK22" s="262"/>
      <c r="AL22" s="194"/>
      <c r="AM22" s="125"/>
      <c r="AN22" s="357"/>
      <c r="AO22" s="262"/>
      <c r="AP22" s="358" t="s">
        <v>64</v>
      </c>
      <c r="AQ22" s="359">
        <v>0</v>
      </c>
      <c r="AR22" s="360">
        <v>6</v>
      </c>
      <c r="AS22" s="361">
        <f>ROUND(((30-((30-1)/((SQRT(6))-1))*(SQRT(AR22)-1))),2)</f>
        <v>1</v>
      </c>
      <c r="AT22" s="194"/>
      <c r="AU22" s="125"/>
      <c r="AV22" s="245"/>
      <c r="AW22" s="262"/>
      <c r="AX22" s="171"/>
      <c r="AY22" s="125"/>
      <c r="AZ22" s="245"/>
      <c r="BA22" s="262"/>
      <c r="BB22" s="149"/>
      <c r="BC22" s="125"/>
      <c r="BD22" s="245"/>
      <c r="BE22" s="262"/>
      <c r="BF22" s="244"/>
      <c r="BG22" s="125"/>
      <c r="BH22" s="245"/>
      <c r="BI22" s="262"/>
      <c r="BJ22" s="362"/>
      <c r="BK22" s="230"/>
      <c r="BL22" s="262"/>
      <c r="BM22" s="262"/>
      <c r="BN22" s="228"/>
      <c r="BO22" s="230"/>
      <c r="BP22" s="355"/>
      <c r="BQ22" s="262"/>
      <c r="BR22" s="363">
        <f>B22+F22+J22+N22+R22+V22+Z22+AD22+AH22+AL22+AP22+AT22+AX22+BB22+BF22+BJ22+BN22</f>
        <v>1.1551388888888889</v>
      </c>
      <c r="BS22" s="364">
        <f>C22+G22+K22+O22+S22+W22+AA22+AE22+AI22+AM22+AQ22+AU22+AY22+BC22+BG22+BK22+BO22</f>
        <v>0</v>
      </c>
      <c r="BT22" s="365">
        <f>E22+I22+M22+Q22+U22+Y22+AC22+AG22+AK22+AO22+AS22+AW22+BA22+BE22+BI22+BM22+BQ22</f>
        <v>1</v>
      </c>
      <c r="BU22" s="366">
        <v>1</v>
      </c>
      <c r="BV22" s="367">
        <v>17</v>
      </c>
    </row>
    <row r="24" spans="1:74">
      <c r="AI24" s="4"/>
      <c r="AJ24" s="4"/>
      <c r="AK24" s="4"/>
    </row>
    <row r="25" spans="1:74">
      <c r="AD25" s="126"/>
    </row>
    <row r="52" spans="62:72" ht="18">
      <c r="BJ52" s="59" t="e">
        <f>#REF!-#REF!</f>
        <v>#REF!</v>
      </c>
      <c r="BK52" s="61" t="e">
        <f>SUM(#REF!)-#REF!</f>
        <v>#REF!</v>
      </c>
      <c r="BL52" s="44"/>
      <c r="BM52" s="44"/>
      <c r="BN52" s="59" t="e">
        <f>#REF!-#REF!</f>
        <v>#REF!</v>
      </c>
      <c r="BO52" s="61" t="e">
        <f>SUM(#REF!)-#REF!</f>
        <v>#REF!</v>
      </c>
      <c r="BP52" s="44"/>
      <c r="BQ52" s="44"/>
      <c r="BR52" s="59" t="e">
        <f>#REF!-#REF!</f>
        <v>#REF!</v>
      </c>
      <c r="BS52" s="61" t="e">
        <f>SUM(#REF!)-#REF!</f>
        <v>#REF!</v>
      </c>
      <c r="BT52" s="44"/>
    </row>
    <row r="53" spans="62:72" ht="18">
      <c r="BJ53" s="51" t="e">
        <f>#REF!-#REF!</f>
        <v>#REF!</v>
      </c>
      <c r="BK53" s="12" t="e">
        <f>SUM(#REF!)-#REF!</f>
        <v>#REF!</v>
      </c>
      <c r="BL53" s="45"/>
      <c r="BM53" s="45"/>
      <c r="BN53" s="51" t="e">
        <f>#REF!-#REF!</f>
        <v>#REF!</v>
      </c>
      <c r="BO53" s="12" t="e">
        <f>SUM(#REF!)-#REF!</f>
        <v>#REF!</v>
      </c>
      <c r="BP53" s="45"/>
      <c r="BQ53" s="45"/>
      <c r="BR53" s="51" t="e">
        <f>#REF!-#REF!</f>
        <v>#REF!</v>
      </c>
      <c r="BS53" s="12" t="e">
        <f>SUM(#REF!)-#REF!</f>
        <v>#REF!</v>
      </c>
      <c r="BT53" s="45"/>
    </row>
  </sheetData>
  <sortState ref="A7:BV22">
    <sortCondition descending="1" ref="BT7:BT22"/>
    <sortCondition ref="BR7:BR22"/>
  </sortState>
  <mergeCells count="92">
    <mergeCell ref="I3:I5"/>
    <mergeCell ref="J3:J5"/>
    <mergeCell ref="K3:K5"/>
    <mergeCell ref="R2:U2"/>
    <mergeCell ref="V2:Y2"/>
    <mergeCell ref="B2:E2"/>
    <mergeCell ref="F2:I2"/>
    <mergeCell ref="J2:L2"/>
    <mergeCell ref="N2:Q2"/>
    <mergeCell ref="BN2:BQ2"/>
    <mergeCell ref="Z2:AC2"/>
    <mergeCell ref="AD2:AG2"/>
    <mergeCell ref="AH2:AK2"/>
    <mergeCell ref="AL2:AO2"/>
    <mergeCell ref="AP2:AS2"/>
    <mergeCell ref="AT2:AW2"/>
    <mergeCell ref="AX2:BA2"/>
    <mergeCell ref="BB2:BE2"/>
    <mergeCell ref="BF2:BI2"/>
    <mergeCell ref="BJ2:BM2"/>
    <mergeCell ref="Q3:Q5"/>
    <mergeCell ref="B3:B5"/>
    <mergeCell ref="R3:R5"/>
    <mergeCell ref="S3:S5"/>
    <mergeCell ref="T3:T5"/>
    <mergeCell ref="L3:L5"/>
    <mergeCell ref="M3:M5"/>
    <mergeCell ref="N3:N5"/>
    <mergeCell ref="O3:O5"/>
    <mergeCell ref="P3:P5"/>
    <mergeCell ref="C3:C5"/>
    <mergeCell ref="D3:D5"/>
    <mergeCell ref="E3:E5"/>
    <mergeCell ref="F3:F5"/>
    <mergeCell ref="G3:G5"/>
    <mergeCell ref="H3:H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W3:AW5"/>
    <mergeCell ref="AX3:AX5"/>
    <mergeCell ref="AY3:AY5"/>
    <mergeCell ref="AZ3:AZ5"/>
    <mergeCell ref="BK3:BK5"/>
    <mergeCell ref="BL3:BL5"/>
    <mergeCell ref="BM3:BM5"/>
    <mergeCell ref="BN3:BN5"/>
    <mergeCell ref="BA3:BA5"/>
    <mergeCell ref="BB3:BB5"/>
    <mergeCell ref="BC3:BC5"/>
    <mergeCell ref="BD3:BD5"/>
    <mergeCell ref="BE3:BE5"/>
    <mergeCell ref="BU3:BU5"/>
    <mergeCell ref="BV3:BV5"/>
    <mergeCell ref="BR2:BV2"/>
    <mergeCell ref="A3:A5"/>
    <mergeCell ref="BO3:BO5"/>
    <mergeCell ref="BP3:BP5"/>
    <mergeCell ref="BQ3:BQ5"/>
    <mergeCell ref="BR3:BR5"/>
    <mergeCell ref="BS3:BS5"/>
    <mergeCell ref="BF3:BF5"/>
    <mergeCell ref="BG3:BG5"/>
    <mergeCell ref="BH3:BH5"/>
    <mergeCell ref="BT3:BT5"/>
    <mergeCell ref="BI3:BI5"/>
    <mergeCell ref="BJ3:BJ5"/>
  </mergeCells>
  <conditionalFormatting sqref="BB84:BC84 BG84">
    <cfRule type="containsText" dxfId="0" priority="1" operator="containsText" text="неверно">
      <formula>NOT(ISERROR(SEARCH("неверно",BB84)))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N47"/>
  <sheetViews>
    <sheetView workbookViewId="0">
      <pane xSplit="1" ySplit="5" topLeftCell="R6" activePane="bottomRight" state="frozen"/>
      <selection pane="topRight" activeCell="B1" sqref="B1"/>
      <selection pane="bottomLeft" activeCell="A6" sqref="A6"/>
      <selection pane="bottomRight" activeCell="AG7" sqref="AG7"/>
    </sheetView>
  </sheetViews>
  <sheetFormatPr defaultRowHeight="15"/>
  <cols>
    <col min="1" max="1" width="37.7109375" style="1" customWidth="1"/>
    <col min="2" max="29" width="4.140625" customWidth="1"/>
    <col min="30" max="30" width="11.7109375" customWidth="1"/>
    <col min="31" max="31" width="10.5703125" customWidth="1"/>
    <col min="32" max="32" width="11.42578125" customWidth="1"/>
    <col min="33" max="34" width="10.5703125" customWidth="1"/>
    <col min="35" max="36" width="12.140625" customWidth="1"/>
    <col min="37" max="37" width="10.5703125" customWidth="1"/>
  </cols>
  <sheetData>
    <row r="2" spans="1:40" s="2" customFormat="1" ht="16.5" customHeight="1" thickBot="1">
      <c r="A2" s="3"/>
    </row>
    <row r="3" spans="1:40" ht="27" customHeight="1" thickBot="1">
      <c r="A3" s="397"/>
      <c r="B3" s="418" t="s">
        <v>14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06"/>
      <c r="AI3" s="407" t="s">
        <v>3</v>
      </c>
      <c r="AJ3" s="415" t="s">
        <v>16</v>
      </c>
      <c r="AK3" s="399" t="s">
        <v>4</v>
      </c>
    </row>
    <row r="4" spans="1:40" ht="23.25" customHeight="1" thickBot="1">
      <c r="A4" s="398"/>
      <c r="B4" s="420" t="s">
        <v>11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0" t="s">
        <v>12</v>
      </c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2"/>
      <c r="AD4" s="413" t="s">
        <v>0</v>
      </c>
      <c r="AE4" s="414"/>
      <c r="AF4" s="413" t="s">
        <v>1</v>
      </c>
      <c r="AG4" s="414"/>
      <c r="AH4" s="402" t="s">
        <v>2</v>
      </c>
      <c r="AI4" s="408"/>
      <c r="AJ4" s="416"/>
      <c r="AK4" s="400"/>
    </row>
    <row r="5" spans="1:40" ht="21.75" customHeight="1" thickBot="1">
      <c r="A5" s="47" t="s">
        <v>40</v>
      </c>
      <c r="B5" s="26">
        <v>1</v>
      </c>
      <c r="C5" s="27">
        <v>2</v>
      </c>
      <c r="D5" s="27">
        <v>3</v>
      </c>
      <c r="E5" s="28">
        <v>4</v>
      </c>
      <c r="F5" s="27">
        <v>5</v>
      </c>
      <c r="G5" s="27">
        <v>6</v>
      </c>
      <c r="H5" s="28">
        <v>7</v>
      </c>
      <c r="I5" s="27">
        <v>8</v>
      </c>
      <c r="J5" s="27">
        <v>9</v>
      </c>
      <c r="K5" s="28">
        <v>10</v>
      </c>
      <c r="L5" s="28">
        <v>11</v>
      </c>
      <c r="M5" s="28">
        <v>12</v>
      </c>
      <c r="N5" s="28">
        <v>13</v>
      </c>
      <c r="O5" s="28">
        <v>14</v>
      </c>
      <c r="P5" s="28">
        <v>15</v>
      </c>
      <c r="Q5" s="28">
        <v>16</v>
      </c>
      <c r="R5" s="29">
        <v>1</v>
      </c>
      <c r="S5" s="28">
        <v>2</v>
      </c>
      <c r="T5" s="28">
        <v>3</v>
      </c>
      <c r="U5" s="28">
        <v>4</v>
      </c>
      <c r="V5" s="28">
        <v>5</v>
      </c>
      <c r="W5" s="28">
        <v>6</v>
      </c>
      <c r="X5" s="28">
        <v>7</v>
      </c>
      <c r="Y5" s="28">
        <v>8</v>
      </c>
      <c r="Z5" s="28">
        <v>9</v>
      </c>
      <c r="AA5" s="28">
        <v>10</v>
      </c>
      <c r="AB5" s="28">
        <v>11</v>
      </c>
      <c r="AC5" s="30">
        <v>12</v>
      </c>
      <c r="AD5" s="24" t="s">
        <v>5</v>
      </c>
      <c r="AE5" s="25" t="s">
        <v>6</v>
      </c>
      <c r="AF5" s="24" t="s">
        <v>5</v>
      </c>
      <c r="AG5" s="25" t="s">
        <v>6</v>
      </c>
      <c r="AH5" s="403"/>
      <c r="AI5" s="409"/>
      <c r="AJ5" s="417"/>
      <c r="AK5" s="401"/>
    </row>
    <row r="6" spans="1:40" ht="21.95" customHeight="1">
      <c r="A6" s="63" t="s">
        <v>20</v>
      </c>
      <c r="B6" s="14">
        <v>1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7">
        <v>1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3">
        <v>1</v>
      </c>
      <c r="Z6" s="13">
        <v>1</v>
      </c>
      <c r="AA6" s="13">
        <v>1</v>
      </c>
      <c r="AB6" s="13">
        <v>1</v>
      </c>
      <c r="AC6" s="16">
        <v>1</v>
      </c>
      <c r="AD6" s="200">
        <v>45059</v>
      </c>
      <c r="AE6" s="201">
        <v>0.4921875</v>
      </c>
      <c r="AF6" s="219">
        <v>45059</v>
      </c>
      <c r="AG6" s="203">
        <v>0.63771990740740747</v>
      </c>
      <c r="AH6" s="204">
        <f t="shared" ref="AH6:AH11" si="0">AG6-AE6</f>
        <v>0.14553240740740747</v>
      </c>
      <c r="AI6" s="205"/>
      <c r="AJ6" s="88">
        <f t="shared" ref="AJ6:AJ11" si="1">SUM(B6:AC6)-AI6</f>
        <v>28</v>
      </c>
      <c r="AK6" s="62">
        <v>1</v>
      </c>
    </row>
    <row r="7" spans="1:40" ht="21.95" customHeight="1">
      <c r="A7" s="63" t="s">
        <v>17</v>
      </c>
      <c r="B7" s="9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18">
        <v>1</v>
      </c>
      <c r="S7" s="8">
        <v>1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Y7" s="8">
        <v>1</v>
      </c>
      <c r="Z7" s="8">
        <v>1</v>
      </c>
      <c r="AA7" s="8">
        <v>1</v>
      </c>
      <c r="AB7" s="8">
        <v>1</v>
      </c>
      <c r="AC7" s="10">
        <v>1</v>
      </c>
      <c r="AD7" s="57">
        <v>45158</v>
      </c>
      <c r="AE7" s="394">
        <v>0.37079861111111106</v>
      </c>
      <c r="AF7" s="129">
        <v>45158</v>
      </c>
      <c r="AG7" s="288">
        <v>0.58153935185185179</v>
      </c>
      <c r="AH7" s="59">
        <f t="shared" si="0"/>
        <v>0.21074074074074073</v>
      </c>
      <c r="AI7" s="37"/>
      <c r="AJ7" s="131">
        <f t="shared" si="1"/>
        <v>28</v>
      </c>
      <c r="AK7" s="45">
        <v>2</v>
      </c>
      <c r="AM7" s="6"/>
      <c r="AN7" s="4"/>
    </row>
    <row r="8" spans="1:40" ht="21.95" customHeight="1">
      <c r="A8" s="63" t="s">
        <v>8</v>
      </c>
      <c r="B8" s="158">
        <v>1</v>
      </c>
      <c r="C8" s="67">
        <v>1</v>
      </c>
      <c r="D8" s="67">
        <v>1</v>
      </c>
      <c r="E8" s="67">
        <v>1</v>
      </c>
      <c r="F8" s="67">
        <v>1</v>
      </c>
      <c r="G8" s="67">
        <v>1</v>
      </c>
      <c r="H8" s="67">
        <v>1</v>
      </c>
      <c r="I8" s="67">
        <v>1</v>
      </c>
      <c r="J8" s="67">
        <v>1</v>
      </c>
      <c r="K8" s="67">
        <v>1</v>
      </c>
      <c r="L8" s="67">
        <v>1</v>
      </c>
      <c r="M8" s="67">
        <v>1</v>
      </c>
      <c r="N8" s="67">
        <v>1</v>
      </c>
      <c r="O8" s="67">
        <v>1</v>
      </c>
      <c r="P8" s="67">
        <v>1</v>
      </c>
      <c r="Q8" s="67">
        <v>1</v>
      </c>
      <c r="R8" s="1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10">
        <v>1</v>
      </c>
      <c r="AD8" s="55">
        <v>45059</v>
      </c>
      <c r="AE8" s="56">
        <v>0.38954861111111111</v>
      </c>
      <c r="AF8" s="129">
        <v>45059</v>
      </c>
      <c r="AG8" s="58">
        <v>0.69357638888888884</v>
      </c>
      <c r="AH8" s="59">
        <f t="shared" si="0"/>
        <v>0.30402777777777773</v>
      </c>
      <c r="AI8" s="60"/>
      <c r="AJ8" s="61">
        <f t="shared" si="1"/>
        <v>28</v>
      </c>
      <c r="AK8" s="45">
        <v>3</v>
      </c>
      <c r="AM8" s="6"/>
      <c r="AN8" s="4"/>
    </row>
    <row r="9" spans="1:40" ht="21.95" customHeight="1">
      <c r="A9" s="63" t="s">
        <v>23</v>
      </c>
      <c r="B9" s="9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69" t="s">
        <v>67</v>
      </c>
      <c r="S9" s="68">
        <v>1</v>
      </c>
      <c r="T9" s="68">
        <v>1</v>
      </c>
      <c r="U9" s="68">
        <v>1</v>
      </c>
      <c r="V9" s="68">
        <v>1</v>
      </c>
      <c r="W9" s="68">
        <v>1</v>
      </c>
      <c r="X9" s="68">
        <v>1</v>
      </c>
      <c r="Y9" s="68">
        <v>1</v>
      </c>
      <c r="Z9" s="68">
        <v>1</v>
      </c>
      <c r="AA9" s="68">
        <v>1</v>
      </c>
      <c r="AB9" s="68">
        <v>1</v>
      </c>
      <c r="AC9" s="70">
        <v>1</v>
      </c>
      <c r="AD9" s="55">
        <v>45045</v>
      </c>
      <c r="AE9" s="56">
        <v>0.32916666666666666</v>
      </c>
      <c r="AF9" s="206">
        <v>45045</v>
      </c>
      <c r="AG9" s="58">
        <v>0.4909722222222222</v>
      </c>
      <c r="AH9" s="59">
        <f t="shared" si="0"/>
        <v>0.16180555555555554</v>
      </c>
      <c r="AI9" s="60"/>
      <c r="AJ9" s="61">
        <f t="shared" si="1"/>
        <v>27</v>
      </c>
      <c r="AK9" s="45">
        <v>4</v>
      </c>
      <c r="AM9" s="6"/>
      <c r="AN9" s="4"/>
    </row>
    <row r="10" spans="1:40" ht="21.95" customHeight="1">
      <c r="A10" s="63" t="s">
        <v>19</v>
      </c>
      <c r="B10" s="9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1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 t="s">
        <v>67</v>
      </c>
      <c r="Z10" s="8">
        <v>1</v>
      </c>
      <c r="AA10" s="8">
        <v>1</v>
      </c>
      <c r="AB10" s="8">
        <v>1</v>
      </c>
      <c r="AC10" s="10">
        <v>1</v>
      </c>
      <c r="AD10" s="55">
        <v>45054</v>
      </c>
      <c r="AE10" s="56">
        <v>0.4876388888888889</v>
      </c>
      <c r="AF10" s="57">
        <v>45054</v>
      </c>
      <c r="AG10" s="58">
        <v>0.75749999999999995</v>
      </c>
      <c r="AH10" s="59">
        <f t="shared" si="0"/>
        <v>0.26986111111111105</v>
      </c>
      <c r="AI10" s="60"/>
      <c r="AJ10" s="61">
        <f t="shared" si="1"/>
        <v>27</v>
      </c>
      <c r="AK10" s="45">
        <v>5</v>
      </c>
      <c r="AM10" s="6"/>
      <c r="AN10" s="4"/>
    </row>
    <row r="11" spans="1:40" ht="21.95" customHeight="1">
      <c r="A11" s="63" t="s">
        <v>45</v>
      </c>
      <c r="B11" s="40">
        <v>1</v>
      </c>
      <c r="C11" s="5">
        <v>1</v>
      </c>
      <c r="D11" s="5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18">
        <v>1</v>
      </c>
      <c r="S11" s="8" t="s">
        <v>67</v>
      </c>
      <c r="T11" s="8">
        <v>1</v>
      </c>
      <c r="U11" s="8" t="s">
        <v>67</v>
      </c>
      <c r="V11" s="8">
        <v>1</v>
      </c>
      <c r="W11" s="8" t="s">
        <v>67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10">
        <v>1</v>
      </c>
      <c r="AD11" s="49">
        <v>45031</v>
      </c>
      <c r="AE11" s="393">
        <v>0.69418981481481479</v>
      </c>
      <c r="AF11" s="49">
        <v>45031</v>
      </c>
      <c r="AG11" s="211">
        <v>0.97807870370370376</v>
      </c>
      <c r="AH11" s="51">
        <f t="shared" si="0"/>
        <v>0.28388888888888897</v>
      </c>
      <c r="AI11" s="60"/>
      <c r="AJ11" s="61">
        <f t="shared" si="1"/>
        <v>25</v>
      </c>
      <c r="AK11" s="45">
        <v>6</v>
      </c>
      <c r="AM11" s="6"/>
      <c r="AN11" s="4"/>
    </row>
    <row r="12" spans="1:40" ht="21.95" customHeight="1">
      <c r="A12" s="63" t="s">
        <v>49</v>
      </c>
      <c r="B12" s="222"/>
      <c r="C12" s="98"/>
      <c r="D12" s="98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99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1"/>
      <c r="AD12" s="99"/>
      <c r="AE12" s="101"/>
      <c r="AF12" s="99"/>
      <c r="AG12" s="101"/>
      <c r="AH12" s="223"/>
      <c r="AI12" s="224"/>
      <c r="AJ12" s="225"/>
      <c r="AK12" s="261"/>
      <c r="AM12" s="6"/>
      <c r="AN12" s="4"/>
    </row>
    <row r="13" spans="1:40" ht="21.95" customHeight="1">
      <c r="A13" s="63" t="s">
        <v>54</v>
      </c>
      <c r="B13" s="222"/>
      <c r="C13" s="98"/>
      <c r="D13" s="98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99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1"/>
      <c r="AD13" s="99"/>
      <c r="AE13" s="101"/>
      <c r="AF13" s="99"/>
      <c r="AG13" s="101"/>
      <c r="AH13" s="223"/>
      <c r="AI13" s="224"/>
      <c r="AJ13" s="225"/>
      <c r="AK13" s="261"/>
      <c r="AM13" s="6"/>
      <c r="AN13" s="4"/>
    </row>
    <row r="14" spans="1:40" ht="21.95" customHeight="1">
      <c r="A14" s="63" t="s">
        <v>38</v>
      </c>
      <c r="B14" s="222"/>
      <c r="C14" s="98"/>
      <c r="D14" s="98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99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1"/>
      <c r="AD14" s="99"/>
      <c r="AE14" s="101"/>
      <c r="AF14" s="99"/>
      <c r="AG14" s="101"/>
      <c r="AH14" s="223"/>
      <c r="AI14" s="224"/>
      <c r="AJ14" s="225"/>
      <c r="AK14" s="261"/>
      <c r="AM14" s="6"/>
      <c r="AN14" s="4"/>
    </row>
    <row r="15" spans="1:40" ht="21.95" customHeight="1">
      <c r="A15" s="63" t="s">
        <v>46</v>
      </c>
      <c r="B15" s="222"/>
      <c r="C15" s="98"/>
      <c r="D15" s="98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99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1"/>
      <c r="AD15" s="99"/>
      <c r="AE15" s="101"/>
      <c r="AF15" s="99"/>
      <c r="AG15" s="101"/>
      <c r="AH15" s="223"/>
      <c r="AI15" s="224"/>
      <c r="AJ15" s="225"/>
      <c r="AK15" s="261"/>
      <c r="AM15" s="6"/>
      <c r="AN15" s="4"/>
    </row>
    <row r="16" spans="1:40" ht="21.95" customHeight="1">
      <c r="A16" s="63" t="s">
        <v>24</v>
      </c>
      <c r="B16" s="222"/>
      <c r="C16" s="98"/>
      <c r="D16" s="98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99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1"/>
      <c r="AD16" s="99"/>
      <c r="AE16" s="101"/>
      <c r="AF16" s="99"/>
      <c r="AG16" s="101"/>
      <c r="AH16" s="223"/>
      <c r="AI16" s="224"/>
      <c r="AJ16" s="225"/>
      <c r="AK16" s="261"/>
      <c r="AM16" s="6"/>
      <c r="AN16" s="4"/>
    </row>
    <row r="17" spans="1:40" ht="21.95" customHeight="1">
      <c r="A17" s="63" t="s">
        <v>28</v>
      </c>
      <c r="B17" s="222"/>
      <c r="C17" s="98"/>
      <c r="D17" s="98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99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1"/>
      <c r="AD17" s="99"/>
      <c r="AE17" s="101"/>
      <c r="AF17" s="99"/>
      <c r="AG17" s="101"/>
      <c r="AH17" s="223"/>
      <c r="AI17" s="224"/>
      <c r="AJ17" s="225"/>
      <c r="AK17" s="261"/>
      <c r="AM17" s="6"/>
      <c r="AN17" s="4"/>
    </row>
    <row r="18" spans="1:40" ht="21.95" customHeight="1">
      <c r="A18" s="63" t="s">
        <v>50</v>
      </c>
      <c r="B18" s="222"/>
      <c r="C18" s="98"/>
      <c r="D18" s="98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99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1"/>
      <c r="AD18" s="99"/>
      <c r="AE18" s="101"/>
      <c r="AF18" s="99"/>
      <c r="AG18" s="101"/>
      <c r="AH18" s="223"/>
      <c r="AI18" s="224"/>
      <c r="AJ18" s="225"/>
      <c r="AK18" s="261"/>
      <c r="AM18" s="6"/>
      <c r="AN18" s="4"/>
    </row>
    <row r="19" spans="1:40" ht="21.95" customHeight="1">
      <c r="A19" s="63" t="s">
        <v>37</v>
      </c>
      <c r="B19" s="222"/>
      <c r="C19" s="98"/>
      <c r="D19" s="98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99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1"/>
      <c r="AD19" s="99"/>
      <c r="AE19" s="101"/>
      <c r="AF19" s="99"/>
      <c r="AG19" s="101"/>
      <c r="AH19" s="223"/>
      <c r="AI19" s="224"/>
      <c r="AJ19" s="225"/>
      <c r="AK19" s="260"/>
      <c r="AM19" s="6"/>
      <c r="AN19" s="4"/>
    </row>
    <row r="20" spans="1:40" ht="21.95" customHeight="1">
      <c r="A20" s="63" t="s">
        <v>22</v>
      </c>
      <c r="B20" s="222"/>
      <c r="C20" s="98"/>
      <c r="D20" s="98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99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1"/>
      <c r="AD20" s="99"/>
      <c r="AE20" s="101"/>
      <c r="AF20" s="99"/>
      <c r="AG20" s="101"/>
      <c r="AH20" s="223"/>
      <c r="AI20" s="224"/>
      <c r="AJ20" s="225"/>
      <c r="AK20" s="261"/>
      <c r="AM20" s="6"/>
      <c r="AN20" s="4"/>
    </row>
    <row r="21" spans="1:40" ht="21.95" customHeight="1">
      <c r="A21" s="63" t="s">
        <v>48</v>
      </c>
      <c r="B21" s="222"/>
      <c r="C21" s="98"/>
      <c r="D21" s="98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99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1"/>
      <c r="AD21" s="99"/>
      <c r="AE21" s="101"/>
      <c r="AF21" s="99"/>
      <c r="AG21" s="101"/>
      <c r="AH21" s="223"/>
      <c r="AI21" s="224"/>
      <c r="AJ21" s="225"/>
      <c r="AK21" s="261"/>
      <c r="AM21" s="6"/>
      <c r="AN21" s="4"/>
    </row>
    <row r="22" spans="1:40" ht="21.95" customHeight="1">
      <c r="A22" s="63" t="s">
        <v>56</v>
      </c>
      <c r="B22" s="222"/>
      <c r="C22" s="98"/>
      <c r="D22" s="98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99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1"/>
      <c r="AD22" s="99"/>
      <c r="AE22" s="101"/>
      <c r="AF22" s="99"/>
      <c r="AG22" s="101"/>
      <c r="AH22" s="223"/>
      <c r="AI22" s="226"/>
      <c r="AJ22" s="225"/>
      <c r="AK22" s="261"/>
      <c r="AM22" s="6"/>
      <c r="AN22" s="4"/>
    </row>
    <row r="23" spans="1:40" ht="21.95" customHeight="1">
      <c r="A23" s="63" t="s">
        <v>36</v>
      </c>
      <c r="B23" s="222"/>
      <c r="C23" s="98"/>
      <c r="D23" s="98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99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1"/>
      <c r="AD23" s="99"/>
      <c r="AE23" s="101"/>
      <c r="AF23" s="99"/>
      <c r="AG23" s="101"/>
      <c r="AH23" s="223"/>
      <c r="AI23" s="226"/>
      <c r="AJ23" s="225"/>
      <c r="AK23" s="261"/>
      <c r="AM23" s="6"/>
      <c r="AN23" s="4"/>
    </row>
    <row r="24" spans="1:40" ht="21.95" customHeight="1">
      <c r="A24" s="63" t="s">
        <v>35</v>
      </c>
      <c r="B24" s="222"/>
      <c r="C24" s="98"/>
      <c r="D24" s="98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99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1"/>
      <c r="AD24" s="99"/>
      <c r="AE24" s="101"/>
      <c r="AF24" s="99"/>
      <c r="AG24" s="101"/>
      <c r="AH24" s="223"/>
      <c r="AI24" s="226"/>
      <c r="AJ24" s="225"/>
      <c r="AK24" s="261"/>
      <c r="AM24" s="6"/>
      <c r="AN24" s="4"/>
    </row>
    <row r="25" spans="1:40" ht="21.95" customHeight="1">
      <c r="A25" s="63" t="s">
        <v>47</v>
      </c>
      <c r="B25" s="222"/>
      <c r="C25" s="98"/>
      <c r="D25" s="98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99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1"/>
      <c r="AD25" s="99"/>
      <c r="AE25" s="101"/>
      <c r="AF25" s="99"/>
      <c r="AG25" s="101"/>
      <c r="AH25" s="223"/>
      <c r="AI25" s="226"/>
      <c r="AJ25" s="225"/>
      <c r="AK25" s="261"/>
      <c r="AM25" s="6"/>
      <c r="AN25" s="4"/>
    </row>
    <row r="26" spans="1:40" ht="21.95" customHeight="1">
      <c r="A26" s="63" t="s">
        <v>10</v>
      </c>
      <c r="B26" s="222"/>
      <c r="C26" s="98"/>
      <c r="D26" s="98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99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1"/>
      <c r="AD26" s="99"/>
      <c r="AE26" s="101"/>
      <c r="AF26" s="99"/>
      <c r="AG26" s="101"/>
      <c r="AH26" s="223"/>
      <c r="AI26" s="226"/>
      <c r="AJ26" s="225"/>
      <c r="AK26" s="261"/>
      <c r="AM26" s="6"/>
      <c r="AN26" s="4"/>
    </row>
    <row r="27" spans="1:40" ht="21.95" customHeight="1">
      <c r="A27" s="63" t="s">
        <v>25</v>
      </c>
      <c r="B27" s="222"/>
      <c r="C27" s="98"/>
      <c r="D27" s="98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99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1"/>
      <c r="AD27" s="99"/>
      <c r="AE27" s="101"/>
      <c r="AF27" s="99"/>
      <c r="AG27" s="101"/>
      <c r="AH27" s="223"/>
      <c r="AI27" s="226"/>
      <c r="AJ27" s="225"/>
      <c r="AK27" s="261"/>
      <c r="AM27" s="6"/>
      <c r="AN27" s="4"/>
    </row>
    <row r="28" spans="1:40" ht="21.95" customHeight="1">
      <c r="A28" s="63" t="s">
        <v>26</v>
      </c>
      <c r="B28" s="222"/>
      <c r="C28" s="98"/>
      <c r="D28" s="98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99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1"/>
      <c r="AD28" s="99"/>
      <c r="AE28" s="101"/>
      <c r="AF28" s="99"/>
      <c r="AG28" s="101"/>
      <c r="AH28" s="223"/>
      <c r="AI28" s="226"/>
      <c r="AJ28" s="225"/>
      <c r="AK28" s="261"/>
      <c r="AM28" s="6"/>
      <c r="AN28" s="4"/>
    </row>
    <row r="29" spans="1:40" ht="21.95" customHeight="1">
      <c r="A29" s="63" t="s">
        <v>7</v>
      </c>
      <c r="B29" s="222"/>
      <c r="C29" s="98"/>
      <c r="D29" s="98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99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1"/>
      <c r="AD29" s="99"/>
      <c r="AE29" s="101"/>
      <c r="AF29" s="99"/>
      <c r="AG29" s="101"/>
      <c r="AH29" s="223"/>
      <c r="AI29" s="226"/>
      <c r="AJ29" s="225"/>
      <c r="AK29" s="261"/>
      <c r="AM29" s="6"/>
      <c r="AN29" s="4"/>
    </row>
    <row r="30" spans="1:40" ht="21.95" customHeight="1">
      <c r="A30" s="63" t="s">
        <v>51</v>
      </c>
      <c r="B30" s="222"/>
      <c r="C30" s="98"/>
      <c r="D30" s="98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99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1"/>
      <c r="AD30" s="99"/>
      <c r="AE30" s="101"/>
      <c r="AF30" s="99"/>
      <c r="AG30" s="101"/>
      <c r="AH30" s="223"/>
      <c r="AI30" s="226"/>
      <c r="AJ30" s="225"/>
      <c r="AK30" s="260"/>
      <c r="AM30" s="6"/>
      <c r="AN30" s="7"/>
    </row>
    <row r="31" spans="1:40" ht="21.95" customHeight="1">
      <c r="A31" s="63" t="s">
        <v>57</v>
      </c>
      <c r="B31" s="222"/>
      <c r="C31" s="98"/>
      <c r="D31" s="98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99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1"/>
      <c r="AD31" s="99"/>
      <c r="AE31" s="101"/>
      <c r="AF31" s="99"/>
      <c r="AG31" s="101"/>
      <c r="AH31" s="223"/>
      <c r="AI31" s="226"/>
      <c r="AJ31" s="225"/>
      <c r="AK31" s="261"/>
      <c r="AM31" s="6"/>
      <c r="AN31" s="4"/>
    </row>
    <row r="32" spans="1:40" ht="21.95" customHeight="1">
      <c r="A32" s="63" t="s">
        <v>55</v>
      </c>
      <c r="B32" s="222"/>
      <c r="C32" s="98"/>
      <c r="D32" s="98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99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1"/>
      <c r="AD32" s="99"/>
      <c r="AE32" s="101"/>
      <c r="AF32" s="99"/>
      <c r="AG32" s="101"/>
      <c r="AH32" s="223"/>
      <c r="AI32" s="226"/>
      <c r="AJ32" s="225"/>
      <c r="AK32" s="261"/>
      <c r="AM32" s="6"/>
      <c r="AN32" s="4"/>
    </row>
    <row r="33" spans="1:40" ht="21.95" customHeight="1">
      <c r="A33" s="63" t="s">
        <v>41</v>
      </c>
      <c r="B33" s="222"/>
      <c r="C33" s="98"/>
      <c r="D33" s="98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1"/>
      <c r="AD33" s="99"/>
      <c r="AE33" s="101"/>
      <c r="AF33" s="99"/>
      <c r="AG33" s="101"/>
      <c r="AH33" s="223"/>
      <c r="AI33" s="226"/>
      <c r="AJ33" s="225"/>
      <c r="AK33" s="261"/>
      <c r="AM33" s="6"/>
      <c r="AN33" s="4"/>
    </row>
    <row r="34" spans="1:40" ht="21.95" customHeight="1">
      <c r="A34" s="63" t="s">
        <v>18</v>
      </c>
      <c r="B34" s="222"/>
      <c r="C34" s="98"/>
      <c r="D34" s="98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1"/>
      <c r="AD34" s="99"/>
      <c r="AE34" s="101"/>
      <c r="AF34" s="99"/>
      <c r="AG34" s="101"/>
      <c r="AH34" s="223"/>
      <c r="AI34" s="226"/>
      <c r="AJ34" s="225"/>
      <c r="AK34" s="260"/>
      <c r="AM34" s="6"/>
      <c r="AN34" s="4"/>
    </row>
    <row r="35" spans="1:40" ht="21.95" customHeight="1">
      <c r="A35" s="63" t="s">
        <v>29</v>
      </c>
      <c r="B35" s="222"/>
      <c r="C35" s="98"/>
      <c r="D35" s="98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99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1"/>
      <c r="AD35" s="99"/>
      <c r="AE35" s="101"/>
      <c r="AF35" s="99"/>
      <c r="AG35" s="101"/>
      <c r="AH35" s="223"/>
      <c r="AI35" s="226"/>
      <c r="AJ35" s="225"/>
      <c r="AK35" s="261"/>
      <c r="AM35" s="6"/>
      <c r="AN35" s="4"/>
    </row>
    <row r="36" spans="1:40" ht="21.95" customHeight="1">
      <c r="A36" s="63" t="s">
        <v>27</v>
      </c>
      <c r="B36" s="222"/>
      <c r="C36" s="98"/>
      <c r="D36" s="98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99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1"/>
      <c r="AD36" s="99"/>
      <c r="AE36" s="101"/>
      <c r="AF36" s="99"/>
      <c r="AG36" s="101"/>
      <c r="AH36" s="223"/>
      <c r="AI36" s="226"/>
      <c r="AJ36" s="225"/>
      <c r="AK36" s="261"/>
      <c r="AM36" s="6"/>
      <c r="AN36" s="4"/>
    </row>
    <row r="37" spans="1:40" ht="21.95" customHeight="1">
      <c r="A37" s="63" t="s">
        <v>33</v>
      </c>
      <c r="B37" s="222"/>
      <c r="C37" s="98"/>
      <c r="D37" s="98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99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1"/>
      <c r="AD37" s="99"/>
      <c r="AE37" s="101"/>
      <c r="AF37" s="99"/>
      <c r="AG37" s="101"/>
      <c r="AH37" s="223"/>
      <c r="AI37" s="226"/>
      <c r="AJ37" s="225"/>
      <c r="AK37" s="261"/>
      <c r="AM37" s="6"/>
      <c r="AN37" s="4"/>
    </row>
    <row r="38" spans="1:40" ht="21.95" customHeight="1">
      <c r="A38" s="63" t="s">
        <v>39</v>
      </c>
      <c r="B38" s="222"/>
      <c r="C38" s="98"/>
      <c r="D38" s="98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99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1"/>
      <c r="AD38" s="99"/>
      <c r="AE38" s="101"/>
      <c r="AF38" s="99"/>
      <c r="AG38" s="101"/>
      <c r="AH38" s="223"/>
      <c r="AI38" s="226"/>
      <c r="AJ38" s="225"/>
      <c r="AK38" s="261"/>
      <c r="AM38" s="6"/>
      <c r="AN38" s="4"/>
    </row>
    <row r="39" spans="1:40" ht="21.95" customHeight="1">
      <c r="A39" s="63" t="s">
        <v>34</v>
      </c>
      <c r="B39" s="222"/>
      <c r="C39" s="98"/>
      <c r="D39" s="98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99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1"/>
      <c r="AD39" s="99"/>
      <c r="AE39" s="101"/>
      <c r="AF39" s="99"/>
      <c r="AG39" s="101"/>
      <c r="AH39" s="223"/>
      <c r="AI39" s="226"/>
      <c r="AJ39" s="225"/>
      <c r="AK39" s="392"/>
      <c r="AM39" s="6"/>
      <c r="AN39" s="4"/>
    </row>
    <row r="40" spans="1:40" ht="21.95" customHeight="1">
      <c r="A40" s="63" t="s">
        <v>43</v>
      </c>
      <c r="B40" s="222"/>
      <c r="C40" s="98"/>
      <c r="D40" s="98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99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1"/>
      <c r="AD40" s="99"/>
      <c r="AE40" s="101"/>
      <c r="AF40" s="99"/>
      <c r="AG40" s="101"/>
      <c r="AH40" s="223"/>
      <c r="AI40" s="226"/>
      <c r="AJ40" s="225"/>
      <c r="AK40" s="261"/>
      <c r="AM40" s="6"/>
      <c r="AN40" s="4"/>
    </row>
    <row r="41" spans="1:40" ht="21.95" customHeight="1">
      <c r="A41" s="63" t="s">
        <v>44</v>
      </c>
      <c r="B41" s="222"/>
      <c r="C41" s="98"/>
      <c r="D41" s="98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99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1"/>
      <c r="AD41" s="99"/>
      <c r="AE41" s="101"/>
      <c r="AF41" s="99"/>
      <c r="AG41" s="101"/>
      <c r="AH41" s="223"/>
      <c r="AI41" s="226"/>
      <c r="AJ41" s="225"/>
      <c r="AK41" s="261"/>
      <c r="AM41" s="6"/>
      <c r="AN41" s="4"/>
    </row>
    <row r="42" spans="1:40" ht="21.95" customHeight="1">
      <c r="A42" s="63" t="s">
        <v>21</v>
      </c>
      <c r="B42" s="222"/>
      <c r="C42" s="98"/>
      <c r="D42" s="98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99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1"/>
      <c r="AD42" s="99"/>
      <c r="AE42" s="101"/>
      <c r="AF42" s="99"/>
      <c r="AG42" s="101"/>
      <c r="AH42" s="223"/>
      <c r="AI42" s="226"/>
      <c r="AJ42" s="225"/>
      <c r="AK42" s="261"/>
      <c r="AM42" s="6"/>
      <c r="AN42" s="4"/>
    </row>
    <row r="43" spans="1:40" ht="21.95" customHeight="1">
      <c r="A43" s="63" t="s">
        <v>58</v>
      </c>
      <c r="B43" s="222"/>
      <c r="C43" s="98"/>
      <c r="D43" s="98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99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1"/>
      <c r="AD43" s="99"/>
      <c r="AE43" s="101"/>
      <c r="AF43" s="99"/>
      <c r="AG43" s="101"/>
      <c r="AH43" s="223"/>
      <c r="AI43" s="226"/>
      <c r="AJ43" s="225"/>
      <c r="AK43" s="261"/>
      <c r="AM43" s="6"/>
      <c r="AN43" s="4"/>
    </row>
    <row r="44" spans="1:40" ht="21.95" customHeight="1">
      <c r="A44" s="63" t="s">
        <v>42</v>
      </c>
      <c r="B44" s="222"/>
      <c r="C44" s="98"/>
      <c r="D44" s="98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99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1"/>
      <c r="AD44" s="99"/>
      <c r="AE44" s="101"/>
      <c r="AF44" s="99"/>
      <c r="AG44" s="101"/>
      <c r="AH44" s="223"/>
      <c r="AI44" s="226"/>
      <c r="AJ44" s="225"/>
      <c r="AK44" s="261"/>
      <c r="AM44" s="6"/>
      <c r="AN44" s="4"/>
    </row>
    <row r="45" spans="1:40" ht="21.95" customHeight="1">
      <c r="A45" s="63" t="s">
        <v>9</v>
      </c>
      <c r="B45" s="222"/>
      <c r="C45" s="98"/>
      <c r="D45" s="98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99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1"/>
      <c r="AD45" s="99"/>
      <c r="AE45" s="101"/>
      <c r="AF45" s="99"/>
      <c r="AG45" s="101"/>
      <c r="AH45" s="223"/>
      <c r="AI45" s="226"/>
      <c r="AJ45" s="225"/>
      <c r="AK45" s="261"/>
      <c r="AM45" s="6"/>
      <c r="AN45" s="4"/>
    </row>
    <row r="46" spans="1:40" ht="21.95" customHeight="1">
      <c r="A46" s="63" t="s">
        <v>52</v>
      </c>
      <c r="B46" s="222"/>
      <c r="C46" s="98"/>
      <c r="D46" s="98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99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1"/>
      <c r="AD46" s="99"/>
      <c r="AE46" s="101"/>
      <c r="AF46" s="99"/>
      <c r="AG46" s="101"/>
      <c r="AH46" s="223"/>
      <c r="AI46" s="226"/>
      <c r="AJ46" s="225"/>
      <c r="AK46" s="261"/>
    </row>
    <row r="47" spans="1:40" ht="21.95" customHeight="1" thickBot="1">
      <c r="A47" s="63" t="s">
        <v>53</v>
      </c>
      <c r="B47" s="227"/>
      <c r="C47" s="116"/>
      <c r="D47" s="116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7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9"/>
      <c r="AD47" s="117"/>
      <c r="AE47" s="119"/>
      <c r="AF47" s="117"/>
      <c r="AG47" s="119"/>
      <c r="AH47" s="228"/>
      <c r="AI47" s="229"/>
      <c r="AJ47" s="230"/>
      <c r="AK47" s="262"/>
    </row>
  </sheetData>
  <sortState ref="A6:AJ47">
    <sortCondition descending="1" ref="AJ6:AJ47"/>
    <sortCondition ref="AH6:AH47"/>
  </sortState>
  <mergeCells count="10">
    <mergeCell ref="AK3:AK5"/>
    <mergeCell ref="A3:A4"/>
    <mergeCell ref="AH4:AH5"/>
    <mergeCell ref="B3:AH3"/>
    <mergeCell ref="B4:Q4"/>
    <mergeCell ref="R4:AC4"/>
    <mergeCell ref="AD4:AE4"/>
    <mergeCell ref="AJ3:AJ5"/>
    <mergeCell ref="AI3:AI5"/>
    <mergeCell ref="AF4:AG4"/>
  </mergeCells>
  <conditionalFormatting sqref="AD6:AD10">
    <cfRule type="containsText" dxfId="193" priority="2" operator="containsText" text="неверно">
      <formula>NOT(ISERROR(SEARCH("неверно",AD6)))</formula>
    </cfRule>
  </conditionalFormatting>
  <conditionalFormatting sqref="AF10">
    <cfRule type="containsText" dxfId="192" priority="1" operator="containsText" text="неверно">
      <formula>NOT(ISERROR(SEARCH("неверно",AF10)))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J4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G9" sqref="AG9"/>
    </sheetView>
  </sheetViews>
  <sheetFormatPr defaultRowHeight="15"/>
  <cols>
    <col min="1" max="1" width="37.7109375" style="1" customWidth="1"/>
    <col min="2" max="25" width="4.140625" customWidth="1"/>
    <col min="26" max="26" width="11.7109375" customWidth="1"/>
    <col min="27" max="27" width="10.5703125" customWidth="1"/>
    <col min="28" max="28" width="13.140625" customWidth="1"/>
    <col min="29" max="30" width="10.5703125" customWidth="1"/>
    <col min="31" max="32" width="12.140625" customWidth="1"/>
    <col min="33" max="33" width="10.5703125" customWidth="1"/>
  </cols>
  <sheetData>
    <row r="2" spans="1:36" s="2" customFormat="1" ht="16.5" customHeight="1" thickBot="1">
      <c r="A2" s="3"/>
    </row>
    <row r="3" spans="1:36" ht="27" customHeight="1" thickBot="1">
      <c r="A3" s="397"/>
      <c r="B3" s="423" t="s">
        <v>15</v>
      </c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4"/>
      <c r="AD3" s="406"/>
      <c r="AE3" s="407" t="s">
        <v>3</v>
      </c>
      <c r="AF3" s="415" t="s">
        <v>16</v>
      </c>
      <c r="AG3" s="399" t="s">
        <v>4</v>
      </c>
    </row>
    <row r="4" spans="1:36" ht="23.25" customHeight="1" thickBot="1">
      <c r="A4" s="398"/>
      <c r="B4" s="425" t="s">
        <v>11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5" t="s">
        <v>12</v>
      </c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7"/>
      <c r="Z4" s="413" t="s">
        <v>0</v>
      </c>
      <c r="AA4" s="414"/>
      <c r="AB4" s="413" t="s">
        <v>1</v>
      </c>
      <c r="AC4" s="414"/>
      <c r="AD4" s="402" t="s">
        <v>2</v>
      </c>
      <c r="AE4" s="408"/>
      <c r="AF4" s="416"/>
      <c r="AG4" s="400"/>
    </row>
    <row r="5" spans="1:36" ht="21.75" customHeight="1" thickBot="1">
      <c r="A5" s="47" t="s">
        <v>40</v>
      </c>
      <c r="B5" s="19">
        <v>1</v>
      </c>
      <c r="C5" s="20">
        <v>2</v>
      </c>
      <c r="D5" s="20">
        <v>3</v>
      </c>
      <c r="E5" s="21">
        <v>4</v>
      </c>
      <c r="F5" s="20">
        <v>5</v>
      </c>
      <c r="G5" s="20">
        <v>6</v>
      </c>
      <c r="H5" s="21">
        <v>7</v>
      </c>
      <c r="I5" s="20">
        <v>8</v>
      </c>
      <c r="J5" s="20">
        <v>9</v>
      </c>
      <c r="K5" s="21">
        <v>10</v>
      </c>
      <c r="L5" s="21">
        <v>11</v>
      </c>
      <c r="M5" s="21">
        <v>12</v>
      </c>
      <c r="N5" s="22">
        <v>1</v>
      </c>
      <c r="O5" s="21">
        <v>2</v>
      </c>
      <c r="P5" s="21">
        <v>3</v>
      </c>
      <c r="Q5" s="21">
        <v>4</v>
      </c>
      <c r="R5" s="21">
        <v>5</v>
      </c>
      <c r="S5" s="21">
        <v>6</v>
      </c>
      <c r="T5" s="21">
        <v>7</v>
      </c>
      <c r="U5" s="21">
        <v>8</v>
      </c>
      <c r="V5" s="21">
        <v>9</v>
      </c>
      <c r="W5" s="21">
        <v>10</v>
      </c>
      <c r="X5" s="21">
        <v>11</v>
      </c>
      <c r="Y5" s="23">
        <v>12</v>
      </c>
      <c r="Z5" s="24" t="s">
        <v>5</v>
      </c>
      <c r="AA5" s="25" t="s">
        <v>6</v>
      </c>
      <c r="AB5" s="24" t="s">
        <v>5</v>
      </c>
      <c r="AC5" s="25" t="s">
        <v>6</v>
      </c>
      <c r="AD5" s="403"/>
      <c r="AE5" s="409"/>
      <c r="AF5" s="417"/>
      <c r="AG5" s="401"/>
    </row>
    <row r="6" spans="1:36" ht="21.95" customHeight="1">
      <c r="A6" s="63" t="s">
        <v>17</v>
      </c>
      <c r="B6" s="14">
        <v>1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7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6">
        <v>1</v>
      </c>
      <c r="Z6" s="200">
        <v>44964</v>
      </c>
      <c r="AA6" s="201">
        <v>0.4259722222222222</v>
      </c>
      <c r="AB6" s="202">
        <v>44964</v>
      </c>
      <c r="AC6" s="203">
        <v>0.50325231481481481</v>
      </c>
      <c r="AD6" s="204">
        <f t="shared" ref="AD6:AD14" si="0">AC6-AA6</f>
        <v>7.7280092592592609E-2</v>
      </c>
      <c r="AE6" s="205"/>
      <c r="AF6" s="88">
        <f t="shared" ref="AF6:AF47" si="1">SUM(B6:Y6)-AE6</f>
        <v>24</v>
      </c>
      <c r="AG6" s="62">
        <v>1</v>
      </c>
      <c r="AI6" s="6"/>
      <c r="AJ6" s="4"/>
    </row>
    <row r="7" spans="1:36" ht="21.95" customHeight="1">
      <c r="A7" s="63" t="s">
        <v>20</v>
      </c>
      <c r="B7" s="9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1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Y7" s="10">
        <v>1</v>
      </c>
      <c r="Z7" s="55">
        <v>45051</v>
      </c>
      <c r="AA7" s="56">
        <v>0.70476851851851852</v>
      </c>
      <c r="AB7" s="129">
        <v>45051</v>
      </c>
      <c r="AC7" s="58">
        <v>0.79600694444444453</v>
      </c>
      <c r="AD7" s="59">
        <f t="shared" si="0"/>
        <v>9.1238425925926014E-2</v>
      </c>
      <c r="AE7" s="60"/>
      <c r="AF7" s="61">
        <f t="shared" si="1"/>
        <v>24</v>
      </c>
      <c r="AG7" s="45">
        <v>2</v>
      </c>
    </row>
    <row r="8" spans="1:36" ht="21.95" customHeight="1">
      <c r="A8" s="63" t="s">
        <v>23</v>
      </c>
      <c r="B8" s="158">
        <v>1</v>
      </c>
      <c r="C8" s="67">
        <v>1</v>
      </c>
      <c r="D8" s="67">
        <v>1</v>
      </c>
      <c r="E8" s="67">
        <v>1</v>
      </c>
      <c r="F8" s="67">
        <v>1</v>
      </c>
      <c r="G8" s="67">
        <v>1</v>
      </c>
      <c r="H8" s="67">
        <v>1</v>
      </c>
      <c r="I8" s="67">
        <v>1</v>
      </c>
      <c r="J8" s="67">
        <v>1</v>
      </c>
      <c r="K8" s="67">
        <v>1</v>
      </c>
      <c r="L8" s="67">
        <v>1</v>
      </c>
      <c r="M8" s="67">
        <v>1</v>
      </c>
      <c r="N8" s="69">
        <v>1</v>
      </c>
      <c r="O8" s="68">
        <v>1</v>
      </c>
      <c r="P8" s="68">
        <v>1</v>
      </c>
      <c r="Q8" s="68">
        <v>1</v>
      </c>
      <c r="R8" s="68">
        <v>1</v>
      </c>
      <c r="S8" s="68">
        <v>1</v>
      </c>
      <c r="T8" s="68">
        <v>1</v>
      </c>
      <c r="U8" s="68">
        <v>1</v>
      </c>
      <c r="V8" s="68">
        <v>1</v>
      </c>
      <c r="W8" s="68">
        <v>1</v>
      </c>
      <c r="X8" s="68">
        <v>1</v>
      </c>
      <c r="Y8" s="70">
        <v>1</v>
      </c>
      <c r="Z8" s="55">
        <v>45031</v>
      </c>
      <c r="AA8" s="56">
        <v>0.29930555555555555</v>
      </c>
      <c r="AB8" s="55">
        <v>45031</v>
      </c>
      <c r="AC8" s="58">
        <v>0.42152777777777778</v>
      </c>
      <c r="AD8" s="59">
        <f t="shared" si="0"/>
        <v>0.12222222222222223</v>
      </c>
      <c r="AE8" s="60"/>
      <c r="AF8" s="61">
        <f t="shared" si="1"/>
        <v>24</v>
      </c>
      <c r="AG8" s="45">
        <v>3</v>
      </c>
      <c r="AI8" s="6"/>
      <c r="AJ8" s="4"/>
    </row>
    <row r="9" spans="1:36" ht="21.95" customHeight="1">
      <c r="A9" s="63" t="s">
        <v>19</v>
      </c>
      <c r="B9" s="9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69">
        <v>1</v>
      </c>
      <c r="O9" s="68">
        <v>1</v>
      </c>
      <c r="P9" s="68">
        <v>1</v>
      </c>
      <c r="Q9" s="68">
        <v>1</v>
      </c>
      <c r="R9" s="68">
        <v>1</v>
      </c>
      <c r="S9" s="68">
        <v>1</v>
      </c>
      <c r="T9" s="68">
        <v>1</v>
      </c>
      <c r="U9" s="68">
        <v>1</v>
      </c>
      <c r="V9" s="68">
        <v>1</v>
      </c>
      <c r="W9" s="68">
        <v>1</v>
      </c>
      <c r="X9" s="68">
        <v>1</v>
      </c>
      <c r="Y9" s="70">
        <v>1</v>
      </c>
      <c r="Z9" s="55">
        <v>45025</v>
      </c>
      <c r="AA9" s="56">
        <v>0.69027777777777777</v>
      </c>
      <c r="AB9" s="55">
        <v>45025</v>
      </c>
      <c r="AC9" s="58">
        <v>0.83947916666666667</v>
      </c>
      <c r="AD9" s="59">
        <f t="shared" si="0"/>
        <v>0.1492013888888889</v>
      </c>
      <c r="AE9" s="60"/>
      <c r="AF9" s="61">
        <f t="shared" si="1"/>
        <v>24</v>
      </c>
      <c r="AG9" s="45">
        <v>4</v>
      </c>
      <c r="AI9" s="6"/>
      <c r="AJ9" s="7"/>
    </row>
    <row r="10" spans="1:36" ht="21.95" customHeight="1">
      <c r="A10" s="63" t="s">
        <v>7</v>
      </c>
      <c r="B10" s="158">
        <v>1</v>
      </c>
      <c r="C10" s="67">
        <v>1</v>
      </c>
      <c r="D10" s="67">
        <v>1</v>
      </c>
      <c r="E10" s="67">
        <v>1</v>
      </c>
      <c r="F10" s="67">
        <v>1</v>
      </c>
      <c r="G10" s="67">
        <v>1</v>
      </c>
      <c r="H10" s="67">
        <v>1</v>
      </c>
      <c r="I10" s="67">
        <v>1</v>
      </c>
      <c r="J10" s="67">
        <v>1</v>
      </c>
      <c r="K10" s="67">
        <v>1</v>
      </c>
      <c r="L10" s="67">
        <v>1</v>
      </c>
      <c r="M10" s="67">
        <v>1</v>
      </c>
      <c r="N10" s="69">
        <v>1</v>
      </c>
      <c r="O10" s="68">
        <v>1</v>
      </c>
      <c r="P10" s="68">
        <v>1</v>
      </c>
      <c r="Q10" s="68">
        <v>1</v>
      </c>
      <c r="R10" s="68">
        <v>1</v>
      </c>
      <c r="S10" s="68">
        <v>1</v>
      </c>
      <c r="T10" s="68">
        <v>1</v>
      </c>
      <c r="U10" s="68">
        <v>1</v>
      </c>
      <c r="V10" s="68">
        <v>1</v>
      </c>
      <c r="W10" s="68">
        <v>1</v>
      </c>
      <c r="X10" s="68">
        <v>1</v>
      </c>
      <c r="Y10" s="70">
        <v>1</v>
      </c>
      <c r="Z10" s="55">
        <v>45045</v>
      </c>
      <c r="AA10" s="56">
        <v>0.42429398148148145</v>
      </c>
      <c r="AB10" s="129">
        <v>45045</v>
      </c>
      <c r="AC10" s="58">
        <v>0.5838888888888889</v>
      </c>
      <c r="AD10" s="59">
        <f t="shared" si="0"/>
        <v>0.15959490740740745</v>
      </c>
      <c r="AE10" s="60"/>
      <c r="AF10" s="61">
        <f t="shared" si="1"/>
        <v>24</v>
      </c>
      <c r="AG10" s="45">
        <v>5</v>
      </c>
      <c r="AI10" s="6"/>
      <c r="AJ10" s="4"/>
    </row>
    <row r="11" spans="1:36" ht="21.95" customHeight="1">
      <c r="A11" s="63" t="s">
        <v>9</v>
      </c>
      <c r="B11" s="158">
        <v>1</v>
      </c>
      <c r="C11" s="67">
        <v>1</v>
      </c>
      <c r="D11" s="67">
        <v>1</v>
      </c>
      <c r="E11" s="67">
        <v>1</v>
      </c>
      <c r="F11" s="67">
        <v>1</v>
      </c>
      <c r="G11" s="67">
        <v>1</v>
      </c>
      <c r="H11" s="67">
        <v>1</v>
      </c>
      <c r="I11" s="67">
        <v>1</v>
      </c>
      <c r="J11" s="67">
        <v>1</v>
      </c>
      <c r="K11" s="67">
        <v>1</v>
      </c>
      <c r="L11" s="67">
        <v>1</v>
      </c>
      <c r="M11" s="67">
        <v>1</v>
      </c>
      <c r="N11" s="69">
        <v>1</v>
      </c>
      <c r="O11" s="68">
        <v>1</v>
      </c>
      <c r="P11" s="68">
        <v>1</v>
      </c>
      <c r="Q11" s="68">
        <v>1</v>
      </c>
      <c r="R11" s="68">
        <v>1</v>
      </c>
      <c r="S11" s="68">
        <v>1</v>
      </c>
      <c r="T11" s="68">
        <v>1</v>
      </c>
      <c r="U11" s="68">
        <v>1</v>
      </c>
      <c r="V11" s="68">
        <v>1</v>
      </c>
      <c r="W11" s="68">
        <v>1</v>
      </c>
      <c r="X11" s="68">
        <v>1</v>
      </c>
      <c r="Y11" s="70">
        <v>1</v>
      </c>
      <c r="Z11" s="55">
        <v>45059</v>
      </c>
      <c r="AA11" s="56">
        <v>0.5511921296296296</v>
      </c>
      <c r="AB11" s="207">
        <v>45059</v>
      </c>
      <c r="AC11" s="58">
        <v>0.7260416666666667</v>
      </c>
      <c r="AD11" s="59">
        <f t="shared" si="0"/>
        <v>0.17484953703703709</v>
      </c>
      <c r="AE11" s="94"/>
      <c r="AF11" s="61">
        <f t="shared" si="1"/>
        <v>24</v>
      </c>
      <c r="AG11" s="45">
        <v>6</v>
      </c>
    </row>
    <row r="12" spans="1:36" ht="21.95" customHeight="1">
      <c r="A12" s="63" t="s">
        <v>45</v>
      </c>
      <c r="B12" s="9">
        <v>1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69">
        <v>1</v>
      </c>
      <c r="O12" s="68">
        <v>1</v>
      </c>
      <c r="P12" s="68">
        <v>1</v>
      </c>
      <c r="Q12" s="68">
        <v>1</v>
      </c>
      <c r="R12" s="68">
        <v>1</v>
      </c>
      <c r="S12" s="68">
        <v>1</v>
      </c>
      <c r="T12" s="68">
        <v>1</v>
      </c>
      <c r="U12" s="68">
        <v>1</v>
      </c>
      <c r="V12" s="68">
        <v>1</v>
      </c>
      <c r="W12" s="68">
        <v>1</v>
      </c>
      <c r="X12" s="68">
        <v>1</v>
      </c>
      <c r="Y12" s="70">
        <v>1</v>
      </c>
      <c r="Z12" s="209">
        <v>410245</v>
      </c>
      <c r="AA12" s="128">
        <v>0.47057870370370369</v>
      </c>
      <c r="AB12" s="208">
        <v>45003</v>
      </c>
      <c r="AC12" s="58">
        <v>0.67685185185185182</v>
      </c>
      <c r="AD12" s="59">
        <f t="shared" si="0"/>
        <v>0.20627314814814812</v>
      </c>
      <c r="AE12" s="94"/>
      <c r="AF12" s="61">
        <f t="shared" si="1"/>
        <v>24</v>
      </c>
      <c r="AG12" s="45">
        <v>7</v>
      </c>
      <c r="AI12" s="6"/>
      <c r="AJ12" s="4"/>
    </row>
    <row r="13" spans="1:36" ht="21.95" customHeight="1">
      <c r="A13" s="63" t="s">
        <v>18</v>
      </c>
      <c r="B13" s="9">
        <v>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18">
        <v>1</v>
      </c>
      <c r="O13" s="8">
        <v>1</v>
      </c>
      <c r="P13" s="8">
        <v>1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10">
        <v>1</v>
      </c>
      <c r="Z13" s="55">
        <v>45046</v>
      </c>
      <c r="AA13" s="56">
        <v>0.58568287037037037</v>
      </c>
      <c r="AB13" s="208">
        <v>45046</v>
      </c>
      <c r="AC13" s="58">
        <v>0.84371527777777777</v>
      </c>
      <c r="AD13" s="59">
        <f t="shared" si="0"/>
        <v>0.2580324074074074</v>
      </c>
      <c r="AE13" s="94"/>
      <c r="AF13" s="61">
        <f t="shared" si="1"/>
        <v>24</v>
      </c>
      <c r="AG13" s="45">
        <v>8</v>
      </c>
      <c r="AI13" s="6"/>
      <c r="AJ13" s="4"/>
    </row>
    <row r="14" spans="1:36" ht="21.95" customHeight="1">
      <c r="A14" s="63" t="s">
        <v>27</v>
      </c>
      <c r="B14" s="9">
        <v>1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18">
        <v>1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10">
        <v>1</v>
      </c>
      <c r="Z14" s="55">
        <v>45059</v>
      </c>
      <c r="AA14" s="56">
        <v>0.42843750000000003</v>
      </c>
      <c r="AB14" s="55">
        <v>45059</v>
      </c>
      <c r="AC14" s="58">
        <v>0.74184027777777783</v>
      </c>
      <c r="AD14" s="59">
        <f t="shared" si="0"/>
        <v>0.31340277777777781</v>
      </c>
      <c r="AE14" s="94"/>
      <c r="AF14" s="61">
        <f t="shared" si="1"/>
        <v>24</v>
      </c>
      <c r="AG14" s="45">
        <v>9</v>
      </c>
      <c r="AI14" s="6"/>
      <c r="AJ14" s="4"/>
    </row>
    <row r="15" spans="1:36" ht="21.95" customHeight="1">
      <c r="A15" s="63" t="s">
        <v>26</v>
      </c>
      <c r="B15" s="158">
        <v>1</v>
      </c>
      <c r="C15" s="67">
        <v>1</v>
      </c>
      <c r="D15" s="67">
        <v>1</v>
      </c>
      <c r="E15" s="67">
        <v>1</v>
      </c>
      <c r="F15" s="67">
        <v>1</v>
      </c>
      <c r="G15" s="67">
        <v>1</v>
      </c>
      <c r="H15" s="67">
        <v>1</v>
      </c>
      <c r="I15" s="67">
        <v>1</v>
      </c>
      <c r="J15" s="67">
        <v>1</v>
      </c>
      <c r="K15" s="67">
        <v>1</v>
      </c>
      <c r="L15" s="67">
        <v>1</v>
      </c>
      <c r="M15" s="67">
        <v>1</v>
      </c>
      <c r="N15" s="69">
        <v>1</v>
      </c>
      <c r="O15" s="68">
        <v>1</v>
      </c>
      <c r="P15" s="68">
        <v>1</v>
      </c>
      <c r="Q15" s="68">
        <v>1</v>
      </c>
      <c r="R15" s="68">
        <v>1</v>
      </c>
      <c r="S15" s="68">
        <v>1</v>
      </c>
      <c r="T15" s="68">
        <v>1</v>
      </c>
      <c r="U15" s="68">
        <v>1</v>
      </c>
      <c r="V15" s="68">
        <v>1</v>
      </c>
      <c r="W15" s="68">
        <v>1</v>
      </c>
      <c r="X15" s="68">
        <v>1</v>
      </c>
      <c r="Y15" s="70">
        <v>1</v>
      </c>
      <c r="Z15" s="55">
        <v>45017</v>
      </c>
      <c r="AA15" s="56">
        <v>0.66920138888888892</v>
      </c>
      <c r="AB15" s="57">
        <v>45018</v>
      </c>
      <c r="AC15" s="58">
        <v>7.3831018518518518E-2</v>
      </c>
      <c r="AD15" s="59">
        <v>0.40486111111111112</v>
      </c>
      <c r="AE15" s="94"/>
      <c r="AF15" s="61">
        <f t="shared" si="1"/>
        <v>24</v>
      </c>
      <c r="AG15" s="45">
        <v>10</v>
      </c>
      <c r="AI15" s="6"/>
      <c r="AJ15" s="4"/>
    </row>
    <row r="16" spans="1:36" ht="21.95" customHeight="1">
      <c r="A16" s="214" t="s">
        <v>25</v>
      </c>
      <c r="B16" s="158">
        <v>1</v>
      </c>
      <c r="C16" s="67">
        <v>1</v>
      </c>
      <c r="D16" s="67">
        <v>1</v>
      </c>
      <c r="E16" s="67">
        <v>1</v>
      </c>
      <c r="F16" s="67">
        <v>1</v>
      </c>
      <c r="G16" s="67">
        <v>1</v>
      </c>
      <c r="H16" s="67">
        <v>1</v>
      </c>
      <c r="I16" s="67">
        <v>1</v>
      </c>
      <c r="J16" s="67">
        <v>1</v>
      </c>
      <c r="K16" s="67">
        <v>1</v>
      </c>
      <c r="L16" s="67">
        <v>1</v>
      </c>
      <c r="M16" s="67">
        <v>1</v>
      </c>
      <c r="N16" s="69">
        <v>1</v>
      </c>
      <c r="O16" s="68">
        <v>1</v>
      </c>
      <c r="P16" s="68">
        <v>1</v>
      </c>
      <c r="Q16" s="68">
        <v>1</v>
      </c>
      <c r="R16" s="68">
        <v>1</v>
      </c>
      <c r="S16" s="68">
        <v>1</v>
      </c>
      <c r="T16" s="68">
        <v>1</v>
      </c>
      <c r="U16" s="68">
        <v>1</v>
      </c>
      <c r="V16" s="68">
        <v>1</v>
      </c>
      <c r="W16" s="68" t="s">
        <v>67</v>
      </c>
      <c r="X16" s="68">
        <v>1</v>
      </c>
      <c r="Y16" s="70">
        <v>1</v>
      </c>
      <c r="Z16" s="55">
        <v>44989</v>
      </c>
      <c r="AA16" s="56">
        <v>0.46891203703703704</v>
      </c>
      <c r="AB16" s="55">
        <v>44989</v>
      </c>
      <c r="AC16" s="211">
        <v>0.68317129629629625</v>
      </c>
      <c r="AD16" s="59">
        <f>AC16-AA16</f>
        <v>0.2142592592592592</v>
      </c>
      <c r="AE16" s="94"/>
      <c r="AF16" s="61">
        <f t="shared" si="1"/>
        <v>23</v>
      </c>
      <c r="AG16" s="45">
        <v>11</v>
      </c>
      <c r="AI16" s="6"/>
      <c r="AJ16" s="4"/>
    </row>
    <row r="17" spans="1:36" ht="21.95" customHeight="1">
      <c r="A17" s="63" t="s">
        <v>24</v>
      </c>
      <c r="B17" s="158">
        <v>1</v>
      </c>
      <c r="C17" s="67">
        <v>1</v>
      </c>
      <c r="D17" s="67">
        <v>1</v>
      </c>
      <c r="E17" s="67">
        <v>1</v>
      </c>
      <c r="F17" s="67">
        <v>1</v>
      </c>
      <c r="G17" s="67">
        <v>1</v>
      </c>
      <c r="H17" s="67">
        <v>1</v>
      </c>
      <c r="I17" s="67">
        <v>1</v>
      </c>
      <c r="J17" s="67">
        <v>1</v>
      </c>
      <c r="K17" s="67">
        <v>1</v>
      </c>
      <c r="L17" s="67">
        <v>1</v>
      </c>
      <c r="M17" s="67">
        <v>1</v>
      </c>
      <c r="N17" s="69">
        <v>1</v>
      </c>
      <c r="O17" s="68">
        <v>1</v>
      </c>
      <c r="P17" s="68" t="s">
        <v>67</v>
      </c>
      <c r="Q17" s="68">
        <v>1</v>
      </c>
      <c r="R17" s="68">
        <v>1</v>
      </c>
      <c r="S17" s="68">
        <v>1</v>
      </c>
      <c r="T17" s="68">
        <v>1</v>
      </c>
      <c r="U17" s="68">
        <v>1</v>
      </c>
      <c r="V17" s="68" t="s">
        <v>67</v>
      </c>
      <c r="W17" s="68">
        <v>1</v>
      </c>
      <c r="X17" s="68">
        <v>1</v>
      </c>
      <c r="Y17" s="70">
        <v>1</v>
      </c>
      <c r="Z17" s="55">
        <v>44998</v>
      </c>
      <c r="AA17" s="56">
        <v>0.51467592592592593</v>
      </c>
      <c r="AB17" s="215">
        <v>44998</v>
      </c>
      <c r="AC17" s="211">
        <v>0.66164351851851855</v>
      </c>
      <c r="AD17" s="59">
        <f>AC17-AA17</f>
        <v>0.14696759259259262</v>
      </c>
      <c r="AE17" s="94"/>
      <c r="AF17" s="61">
        <f t="shared" si="1"/>
        <v>22</v>
      </c>
      <c r="AG17" s="45">
        <v>12</v>
      </c>
      <c r="AI17" s="6"/>
      <c r="AJ17" s="4"/>
    </row>
    <row r="18" spans="1:36" ht="21.95" customHeight="1">
      <c r="A18" s="63" t="s">
        <v>49</v>
      </c>
      <c r="B18" s="222"/>
      <c r="C18" s="98"/>
      <c r="D18" s="98"/>
      <c r="E18" s="100"/>
      <c r="F18" s="100"/>
      <c r="G18" s="100"/>
      <c r="H18" s="100"/>
      <c r="I18" s="100"/>
      <c r="J18" s="100"/>
      <c r="K18" s="100"/>
      <c r="L18" s="100"/>
      <c r="M18" s="100"/>
      <c r="N18" s="99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1"/>
      <c r="Z18" s="99"/>
      <c r="AA18" s="101"/>
      <c r="AB18" s="99"/>
      <c r="AC18" s="101"/>
      <c r="AD18" s="223"/>
      <c r="AE18" s="224"/>
      <c r="AF18" s="225">
        <f t="shared" si="1"/>
        <v>0</v>
      </c>
      <c r="AG18" s="261"/>
      <c r="AI18" s="6"/>
      <c r="AJ18" s="4"/>
    </row>
    <row r="19" spans="1:36" ht="21.95" customHeight="1">
      <c r="A19" s="63" t="s">
        <v>54</v>
      </c>
      <c r="B19" s="222"/>
      <c r="C19" s="98"/>
      <c r="D19" s="98"/>
      <c r="E19" s="100"/>
      <c r="F19" s="100"/>
      <c r="G19" s="100"/>
      <c r="H19" s="100"/>
      <c r="I19" s="100"/>
      <c r="J19" s="100"/>
      <c r="K19" s="100"/>
      <c r="L19" s="100"/>
      <c r="M19" s="100"/>
      <c r="N19" s="99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1"/>
      <c r="Z19" s="99"/>
      <c r="AA19" s="101"/>
      <c r="AB19" s="99"/>
      <c r="AC19" s="101"/>
      <c r="AD19" s="223"/>
      <c r="AE19" s="224"/>
      <c r="AF19" s="225">
        <f t="shared" si="1"/>
        <v>0</v>
      </c>
      <c r="AG19" s="261"/>
      <c r="AI19" s="6"/>
      <c r="AJ19" s="4"/>
    </row>
    <row r="20" spans="1:36" ht="21.95" customHeight="1">
      <c r="A20" s="63" t="s">
        <v>38</v>
      </c>
      <c r="B20" s="222"/>
      <c r="C20" s="98"/>
      <c r="D20" s="98"/>
      <c r="E20" s="100"/>
      <c r="F20" s="100"/>
      <c r="G20" s="100"/>
      <c r="H20" s="100"/>
      <c r="I20" s="100"/>
      <c r="J20" s="100"/>
      <c r="K20" s="100"/>
      <c r="L20" s="100"/>
      <c r="M20" s="100"/>
      <c r="N20" s="99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1"/>
      <c r="Z20" s="99"/>
      <c r="AA20" s="101"/>
      <c r="AB20" s="99"/>
      <c r="AC20" s="101"/>
      <c r="AD20" s="223"/>
      <c r="AE20" s="224"/>
      <c r="AF20" s="225">
        <f t="shared" si="1"/>
        <v>0</v>
      </c>
      <c r="AG20" s="261"/>
      <c r="AI20" s="6"/>
      <c r="AJ20" s="4"/>
    </row>
    <row r="21" spans="1:36" ht="21.95" customHeight="1">
      <c r="A21" s="213" t="s">
        <v>46</v>
      </c>
      <c r="B21" s="222"/>
      <c r="C21" s="98"/>
      <c r="D21" s="98"/>
      <c r="E21" s="100"/>
      <c r="F21" s="100"/>
      <c r="G21" s="100"/>
      <c r="H21" s="100"/>
      <c r="I21" s="100"/>
      <c r="J21" s="100"/>
      <c r="K21" s="100"/>
      <c r="L21" s="100"/>
      <c r="M21" s="100"/>
      <c r="N21" s="99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1"/>
      <c r="Z21" s="99"/>
      <c r="AA21" s="101"/>
      <c r="AB21" s="99"/>
      <c r="AC21" s="101"/>
      <c r="AD21" s="223"/>
      <c r="AE21" s="224"/>
      <c r="AF21" s="225">
        <f t="shared" si="1"/>
        <v>0</v>
      </c>
      <c r="AG21" s="261"/>
      <c r="AI21" s="6"/>
      <c r="AJ21" s="4"/>
    </row>
    <row r="22" spans="1:36" ht="21.95" customHeight="1">
      <c r="A22" s="63" t="s">
        <v>28</v>
      </c>
      <c r="B22" s="222"/>
      <c r="C22" s="98"/>
      <c r="D22" s="98"/>
      <c r="E22" s="100"/>
      <c r="F22" s="100"/>
      <c r="G22" s="100"/>
      <c r="H22" s="100"/>
      <c r="I22" s="100"/>
      <c r="J22" s="100"/>
      <c r="K22" s="100"/>
      <c r="L22" s="100"/>
      <c r="M22" s="100"/>
      <c r="N22" s="99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1"/>
      <c r="Z22" s="99"/>
      <c r="AA22" s="101"/>
      <c r="AB22" s="99"/>
      <c r="AC22" s="101"/>
      <c r="AD22" s="223"/>
      <c r="AE22" s="226"/>
      <c r="AF22" s="225">
        <f t="shared" si="1"/>
        <v>0</v>
      </c>
      <c r="AG22" s="261"/>
      <c r="AI22" s="6"/>
      <c r="AJ22" s="4"/>
    </row>
    <row r="23" spans="1:36" ht="21.95" customHeight="1">
      <c r="A23" s="63" t="s">
        <v>50</v>
      </c>
      <c r="B23" s="222"/>
      <c r="C23" s="98"/>
      <c r="D23" s="98"/>
      <c r="E23" s="100"/>
      <c r="F23" s="100"/>
      <c r="G23" s="100"/>
      <c r="H23" s="100"/>
      <c r="I23" s="100"/>
      <c r="J23" s="100"/>
      <c r="K23" s="100"/>
      <c r="L23" s="100"/>
      <c r="M23" s="100"/>
      <c r="N23" s="99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1"/>
      <c r="Z23" s="99"/>
      <c r="AA23" s="101"/>
      <c r="AB23" s="99"/>
      <c r="AC23" s="101"/>
      <c r="AD23" s="223"/>
      <c r="AE23" s="226"/>
      <c r="AF23" s="225">
        <f t="shared" si="1"/>
        <v>0</v>
      </c>
      <c r="AG23" s="261"/>
      <c r="AI23" s="6"/>
      <c r="AJ23" s="4"/>
    </row>
    <row r="24" spans="1:36" ht="21.95" customHeight="1">
      <c r="A24" s="63" t="s">
        <v>37</v>
      </c>
      <c r="B24" s="222"/>
      <c r="C24" s="98"/>
      <c r="D24" s="98"/>
      <c r="E24" s="100"/>
      <c r="F24" s="100"/>
      <c r="G24" s="100"/>
      <c r="H24" s="100"/>
      <c r="I24" s="100"/>
      <c r="J24" s="100"/>
      <c r="K24" s="100"/>
      <c r="L24" s="100"/>
      <c r="M24" s="100"/>
      <c r="N24" s="99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1"/>
      <c r="Z24" s="99"/>
      <c r="AA24" s="101"/>
      <c r="AB24" s="99"/>
      <c r="AC24" s="101"/>
      <c r="AD24" s="223"/>
      <c r="AE24" s="226"/>
      <c r="AF24" s="225">
        <f t="shared" si="1"/>
        <v>0</v>
      </c>
      <c r="AG24" s="261"/>
      <c r="AI24" s="6"/>
      <c r="AJ24" s="4"/>
    </row>
    <row r="25" spans="1:36" ht="21.95" customHeight="1">
      <c r="A25" s="63" t="s">
        <v>22</v>
      </c>
      <c r="B25" s="222"/>
      <c r="C25" s="98"/>
      <c r="D25" s="98"/>
      <c r="E25" s="100"/>
      <c r="F25" s="100"/>
      <c r="G25" s="100"/>
      <c r="H25" s="100"/>
      <c r="I25" s="100"/>
      <c r="J25" s="100"/>
      <c r="K25" s="100"/>
      <c r="L25" s="100"/>
      <c r="M25" s="100"/>
      <c r="N25" s="99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1"/>
      <c r="Z25" s="99"/>
      <c r="AA25" s="101"/>
      <c r="AB25" s="99"/>
      <c r="AC25" s="101"/>
      <c r="AD25" s="223"/>
      <c r="AE25" s="226"/>
      <c r="AF25" s="225">
        <f t="shared" si="1"/>
        <v>0</v>
      </c>
      <c r="AG25" s="261"/>
      <c r="AI25" s="6"/>
      <c r="AJ25" s="4"/>
    </row>
    <row r="26" spans="1:36" ht="21.95" customHeight="1">
      <c r="A26" s="63" t="s">
        <v>48</v>
      </c>
      <c r="B26" s="222"/>
      <c r="C26" s="98"/>
      <c r="D26" s="98"/>
      <c r="E26" s="100"/>
      <c r="F26" s="100"/>
      <c r="G26" s="100"/>
      <c r="H26" s="100"/>
      <c r="I26" s="100"/>
      <c r="J26" s="100"/>
      <c r="K26" s="100"/>
      <c r="L26" s="100"/>
      <c r="M26" s="100"/>
      <c r="N26" s="99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1"/>
      <c r="Z26" s="99"/>
      <c r="AA26" s="101"/>
      <c r="AB26" s="99"/>
      <c r="AC26" s="101"/>
      <c r="AD26" s="223"/>
      <c r="AE26" s="226"/>
      <c r="AF26" s="225">
        <f t="shared" si="1"/>
        <v>0</v>
      </c>
      <c r="AG26" s="261"/>
      <c r="AI26" s="6"/>
      <c r="AJ26" s="4"/>
    </row>
    <row r="27" spans="1:36" ht="21.95" customHeight="1">
      <c r="A27" s="63" t="s">
        <v>56</v>
      </c>
      <c r="B27" s="222"/>
      <c r="C27" s="98"/>
      <c r="D27" s="98"/>
      <c r="E27" s="100"/>
      <c r="F27" s="100"/>
      <c r="G27" s="100"/>
      <c r="H27" s="100"/>
      <c r="I27" s="100"/>
      <c r="J27" s="100"/>
      <c r="K27" s="100"/>
      <c r="L27" s="100"/>
      <c r="M27" s="100"/>
      <c r="N27" s="99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1"/>
      <c r="Z27" s="99"/>
      <c r="AA27" s="101"/>
      <c r="AB27" s="99"/>
      <c r="AC27" s="101"/>
      <c r="AD27" s="223"/>
      <c r="AE27" s="226"/>
      <c r="AF27" s="225">
        <f t="shared" si="1"/>
        <v>0</v>
      </c>
      <c r="AG27" s="261"/>
      <c r="AI27" s="6"/>
      <c r="AJ27" s="4"/>
    </row>
    <row r="28" spans="1:36" ht="21.95" customHeight="1">
      <c r="A28" s="63" t="s">
        <v>36</v>
      </c>
      <c r="B28" s="222"/>
      <c r="C28" s="98"/>
      <c r="D28" s="98"/>
      <c r="E28" s="100"/>
      <c r="F28" s="100"/>
      <c r="G28" s="100"/>
      <c r="H28" s="100"/>
      <c r="I28" s="100"/>
      <c r="J28" s="100"/>
      <c r="K28" s="100"/>
      <c r="L28" s="100"/>
      <c r="M28" s="100"/>
      <c r="N28" s="99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1"/>
      <c r="Z28" s="99"/>
      <c r="AA28" s="101"/>
      <c r="AB28" s="99"/>
      <c r="AC28" s="101"/>
      <c r="AD28" s="223"/>
      <c r="AE28" s="226"/>
      <c r="AF28" s="225">
        <f t="shared" si="1"/>
        <v>0</v>
      </c>
      <c r="AG28" s="261"/>
      <c r="AI28" s="6"/>
      <c r="AJ28" s="4"/>
    </row>
    <row r="29" spans="1:36" ht="21.95" customHeight="1">
      <c r="A29" s="63" t="s">
        <v>35</v>
      </c>
      <c r="B29" s="222"/>
      <c r="C29" s="98"/>
      <c r="D29" s="98"/>
      <c r="E29" s="100"/>
      <c r="F29" s="100"/>
      <c r="G29" s="100"/>
      <c r="H29" s="100"/>
      <c r="I29" s="100"/>
      <c r="J29" s="100"/>
      <c r="K29" s="100"/>
      <c r="L29" s="100"/>
      <c r="M29" s="100"/>
      <c r="N29" s="99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1"/>
      <c r="Z29" s="99"/>
      <c r="AA29" s="101"/>
      <c r="AB29" s="99"/>
      <c r="AC29" s="101"/>
      <c r="AD29" s="223"/>
      <c r="AE29" s="226"/>
      <c r="AF29" s="225">
        <f t="shared" si="1"/>
        <v>0</v>
      </c>
      <c r="AG29" s="261"/>
      <c r="AI29" s="6"/>
      <c r="AJ29" s="4"/>
    </row>
    <row r="30" spans="1:36" ht="21.95" customHeight="1">
      <c r="A30" s="63" t="s">
        <v>47</v>
      </c>
      <c r="B30" s="222"/>
      <c r="C30" s="98"/>
      <c r="D30" s="98"/>
      <c r="E30" s="100"/>
      <c r="F30" s="100"/>
      <c r="G30" s="100"/>
      <c r="H30" s="100"/>
      <c r="I30" s="100"/>
      <c r="J30" s="100"/>
      <c r="K30" s="100"/>
      <c r="L30" s="100"/>
      <c r="M30" s="100"/>
      <c r="N30" s="99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1"/>
      <c r="Z30" s="99"/>
      <c r="AA30" s="101"/>
      <c r="AB30" s="99"/>
      <c r="AC30" s="101"/>
      <c r="AD30" s="223"/>
      <c r="AE30" s="226"/>
      <c r="AF30" s="225">
        <f t="shared" si="1"/>
        <v>0</v>
      </c>
      <c r="AG30" s="261"/>
      <c r="AI30" s="6"/>
      <c r="AJ30" s="4"/>
    </row>
    <row r="31" spans="1:36" ht="21.95" customHeight="1">
      <c r="A31" s="63" t="s">
        <v>10</v>
      </c>
      <c r="B31" s="222"/>
      <c r="C31" s="98"/>
      <c r="D31" s="98"/>
      <c r="E31" s="100"/>
      <c r="F31" s="100"/>
      <c r="G31" s="100"/>
      <c r="H31" s="100"/>
      <c r="I31" s="100"/>
      <c r="J31" s="100"/>
      <c r="K31" s="100"/>
      <c r="L31" s="100"/>
      <c r="M31" s="100"/>
      <c r="N31" s="99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1"/>
      <c r="Z31" s="99"/>
      <c r="AA31" s="101"/>
      <c r="AB31" s="99"/>
      <c r="AC31" s="101"/>
      <c r="AD31" s="223"/>
      <c r="AE31" s="226"/>
      <c r="AF31" s="225">
        <f t="shared" si="1"/>
        <v>0</v>
      </c>
      <c r="AG31" s="261"/>
      <c r="AI31" s="6"/>
      <c r="AJ31" s="4"/>
    </row>
    <row r="32" spans="1:36" ht="21.95" customHeight="1">
      <c r="A32" s="63" t="s">
        <v>51</v>
      </c>
      <c r="B32" s="222"/>
      <c r="C32" s="98"/>
      <c r="D32" s="98"/>
      <c r="E32" s="100"/>
      <c r="F32" s="100"/>
      <c r="G32" s="100"/>
      <c r="H32" s="100"/>
      <c r="I32" s="100"/>
      <c r="J32" s="100"/>
      <c r="K32" s="100"/>
      <c r="L32" s="100"/>
      <c r="M32" s="100"/>
      <c r="N32" s="99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1"/>
      <c r="Z32" s="99"/>
      <c r="AA32" s="101"/>
      <c r="AB32" s="99"/>
      <c r="AC32" s="101"/>
      <c r="AD32" s="223"/>
      <c r="AE32" s="226"/>
      <c r="AF32" s="225">
        <f t="shared" si="1"/>
        <v>0</v>
      </c>
      <c r="AG32" s="261"/>
      <c r="AI32" s="6"/>
      <c r="AJ32" s="4"/>
    </row>
    <row r="33" spans="1:36" ht="21.95" customHeight="1">
      <c r="A33" s="63" t="s">
        <v>57</v>
      </c>
      <c r="B33" s="222"/>
      <c r="C33" s="98"/>
      <c r="D33" s="98"/>
      <c r="E33" s="100"/>
      <c r="F33" s="100"/>
      <c r="G33" s="100"/>
      <c r="H33" s="100"/>
      <c r="I33" s="100"/>
      <c r="J33" s="100"/>
      <c r="K33" s="100"/>
      <c r="L33" s="100"/>
      <c r="M33" s="100"/>
      <c r="N33" s="99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1"/>
      <c r="Z33" s="99"/>
      <c r="AA33" s="101"/>
      <c r="AB33" s="99"/>
      <c r="AC33" s="101"/>
      <c r="AD33" s="223"/>
      <c r="AE33" s="226"/>
      <c r="AF33" s="225">
        <f t="shared" si="1"/>
        <v>0</v>
      </c>
      <c r="AG33" s="261"/>
      <c r="AI33" s="6"/>
      <c r="AJ33" s="4"/>
    </row>
    <row r="34" spans="1:36" ht="21.95" customHeight="1">
      <c r="A34" s="63" t="s">
        <v>55</v>
      </c>
      <c r="B34" s="222"/>
      <c r="C34" s="98"/>
      <c r="D34" s="98"/>
      <c r="E34" s="100"/>
      <c r="F34" s="100"/>
      <c r="G34" s="100"/>
      <c r="H34" s="100"/>
      <c r="I34" s="100"/>
      <c r="J34" s="100"/>
      <c r="K34" s="100"/>
      <c r="L34" s="100"/>
      <c r="M34" s="100"/>
      <c r="N34" s="99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1"/>
      <c r="Z34" s="99"/>
      <c r="AA34" s="101"/>
      <c r="AB34" s="99"/>
      <c r="AC34" s="101"/>
      <c r="AD34" s="223"/>
      <c r="AE34" s="226"/>
      <c r="AF34" s="225">
        <f t="shared" si="1"/>
        <v>0</v>
      </c>
      <c r="AG34" s="261"/>
      <c r="AI34" s="6"/>
      <c r="AJ34" s="4"/>
    </row>
    <row r="35" spans="1:36" ht="21.95" customHeight="1">
      <c r="A35" s="63" t="s">
        <v>41</v>
      </c>
      <c r="B35" s="222"/>
      <c r="C35" s="98"/>
      <c r="D35" s="98"/>
      <c r="E35" s="100"/>
      <c r="F35" s="100"/>
      <c r="G35" s="100"/>
      <c r="H35" s="100"/>
      <c r="I35" s="100"/>
      <c r="J35" s="100"/>
      <c r="K35" s="100"/>
      <c r="L35" s="100"/>
      <c r="M35" s="100"/>
      <c r="N35" s="99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1"/>
      <c r="Z35" s="99"/>
      <c r="AA35" s="101"/>
      <c r="AB35" s="99"/>
      <c r="AC35" s="101"/>
      <c r="AD35" s="223"/>
      <c r="AE35" s="226"/>
      <c r="AF35" s="225">
        <f t="shared" si="1"/>
        <v>0</v>
      </c>
      <c r="AG35" s="261"/>
      <c r="AI35" s="6"/>
      <c r="AJ35" s="4"/>
    </row>
    <row r="36" spans="1:36" ht="21.95" customHeight="1">
      <c r="A36" s="63" t="s">
        <v>8</v>
      </c>
      <c r="B36" s="222"/>
      <c r="C36" s="98"/>
      <c r="D36" s="98"/>
      <c r="E36" s="100"/>
      <c r="F36" s="100"/>
      <c r="G36" s="100"/>
      <c r="H36" s="100"/>
      <c r="I36" s="100"/>
      <c r="J36" s="100"/>
      <c r="K36" s="100"/>
      <c r="L36" s="100"/>
      <c r="M36" s="100"/>
      <c r="N36" s="99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1"/>
      <c r="Z36" s="99"/>
      <c r="AA36" s="101"/>
      <c r="AB36" s="99"/>
      <c r="AC36" s="101"/>
      <c r="AD36" s="223"/>
      <c r="AE36" s="226"/>
      <c r="AF36" s="225">
        <f t="shared" si="1"/>
        <v>0</v>
      </c>
      <c r="AG36" s="261"/>
      <c r="AI36" s="6"/>
      <c r="AJ36" s="4"/>
    </row>
    <row r="37" spans="1:36" ht="21.95" customHeight="1">
      <c r="A37" s="63" t="s">
        <v>29</v>
      </c>
      <c r="B37" s="222"/>
      <c r="C37" s="98"/>
      <c r="D37" s="98"/>
      <c r="E37" s="100"/>
      <c r="F37" s="100"/>
      <c r="G37" s="100"/>
      <c r="H37" s="100"/>
      <c r="I37" s="100"/>
      <c r="J37" s="100"/>
      <c r="K37" s="100"/>
      <c r="L37" s="100"/>
      <c r="M37" s="100"/>
      <c r="N37" s="99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1"/>
      <c r="Z37" s="99"/>
      <c r="AA37" s="101"/>
      <c r="AB37" s="99"/>
      <c r="AC37" s="101"/>
      <c r="AD37" s="223"/>
      <c r="AE37" s="226"/>
      <c r="AF37" s="225">
        <f t="shared" si="1"/>
        <v>0</v>
      </c>
      <c r="AG37" s="261"/>
      <c r="AI37" s="6"/>
      <c r="AJ37" s="4"/>
    </row>
    <row r="38" spans="1:36" ht="21.95" customHeight="1">
      <c r="A38" s="63" t="s">
        <v>33</v>
      </c>
      <c r="B38" s="222"/>
      <c r="C38" s="98"/>
      <c r="D38" s="98"/>
      <c r="E38" s="100"/>
      <c r="F38" s="100"/>
      <c r="G38" s="100"/>
      <c r="H38" s="100"/>
      <c r="I38" s="100"/>
      <c r="J38" s="100"/>
      <c r="K38" s="100"/>
      <c r="L38" s="100"/>
      <c r="M38" s="100"/>
      <c r="N38" s="99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1"/>
      <c r="Z38" s="99"/>
      <c r="AA38" s="101"/>
      <c r="AB38" s="99"/>
      <c r="AC38" s="101"/>
      <c r="AD38" s="223"/>
      <c r="AE38" s="226"/>
      <c r="AF38" s="225">
        <f t="shared" si="1"/>
        <v>0</v>
      </c>
      <c r="AG38" s="261"/>
      <c r="AI38" s="6"/>
      <c r="AJ38" s="4"/>
    </row>
    <row r="39" spans="1:36" ht="21.95" customHeight="1">
      <c r="A39" s="63" t="s">
        <v>39</v>
      </c>
      <c r="B39" s="222"/>
      <c r="C39" s="98"/>
      <c r="D39" s="98"/>
      <c r="E39" s="100"/>
      <c r="F39" s="100"/>
      <c r="G39" s="100"/>
      <c r="H39" s="100"/>
      <c r="I39" s="100"/>
      <c r="J39" s="100"/>
      <c r="K39" s="100"/>
      <c r="L39" s="100"/>
      <c r="M39" s="100"/>
      <c r="N39" s="99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1"/>
      <c r="Z39" s="99"/>
      <c r="AA39" s="101"/>
      <c r="AB39" s="99"/>
      <c r="AC39" s="101"/>
      <c r="AD39" s="223"/>
      <c r="AE39" s="226"/>
      <c r="AF39" s="225">
        <f t="shared" si="1"/>
        <v>0</v>
      </c>
      <c r="AG39" s="261"/>
      <c r="AI39" s="6"/>
      <c r="AJ39" s="4"/>
    </row>
    <row r="40" spans="1:36" ht="21.95" customHeight="1">
      <c r="A40" s="63" t="s">
        <v>34</v>
      </c>
      <c r="B40" s="222"/>
      <c r="C40" s="98"/>
      <c r="D40" s="98"/>
      <c r="E40" s="100"/>
      <c r="F40" s="100"/>
      <c r="G40" s="100"/>
      <c r="H40" s="100"/>
      <c r="I40" s="100"/>
      <c r="J40" s="100"/>
      <c r="K40" s="100"/>
      <c r="L40" s="100"/>
      <c r="M40" s="100"/>
      <c r="N40" s="99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1"/>
      <c r="Z40" s="99"/>
      <c r="AA40" s="101"/>
      <c r="AB40" s="99"/>
      <c r="AC40" s="101"/>
      <c r="AD40" s="223"/>
      <c r="AE40" s="226"/>
      <c r="AF40" s="225">
        <f t="shared" si="1"/>
        <v>0</v>
      </c>
      <c r="AG40" s="261"/>
      <c r="AI40" s="6"/>
      <c r="AJ40" s="4"/>
    </row>
    <row r="41" spans="1:36" ht="21.95" customHeight="1">
      <c r="A41" s="63" t="s">
        <v>43</v>
      </c>
      <c r="B41" s="222"/>
      <c r="C41" s="98"/>
      <c r="D41" s="98"/>
      <c r="E41" s="100"/>
      <c r="F41" s="100"/>
      <c r="G41" s="100"/>
      <c r="H41" s="100"/>
      <c r="I41" s="100"/>
      <c r="J41" s="100"/>
      <c r="K41" s="100"/>
      <c r="L41" s="100"/>
      <c r="M41" s="100"/>
      <c r="N41" s="99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1"/>
      <c r="Z41" s="99"/>
      <c r="AA41" s="101"/>
      <c r="AB41" s="99"/>
      <c r="AC41" s="101"/>
      <c r="AD41" s="223"/>
      <c r="AE41" s="226"/>
      <c r="AF41" s="225">
        <f t="shared" si="1"/>
        <v>0</v>
      </c>
      <c r="AG41" s="261"/>
      <c r="AI41" s="6"/>
      <c r="AJ41" s="4"/>
    </row>
    <row r="42" spans="1:36" ht="21.95" customHeight="1">
      <c r="A42" s="63" t="s">
        <v>44</v>
      </c>
      <c r="B42" s="222"/>
      <c r="C42" s="98"/>
      <c r="D42" s="98"/>
      <c r="E42" s="100"/>
      <c r="F42" s="100"/>
      <c r="G42" s="100"/>
      <c r="H42" s="100"/>
      <c r="I42" s="100"/>
      <c r="J42" s="100"/>
      <c r="K42" s="100"/>
      <c r="L42" s="100"/>
      <c r="M42" s="100"/>
      <c r="N42" s="99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1"/>
      <c r="Z42" s="99"/>
      <c r="AA42" s="101"/>
      <c r="AB42" s="99"/>
      <c r="AC42" s="101"/>
      <c r="AD42" s="223"/>
      <c r="AE42" s="226"/>
      <c r="AF42" s="225">
        <f t="shared" si="1"/>
        <v>0</v>
      </c>
      <c r="AG42" s="261"/>
      <c r="AI42" s="6"/>
      <c r="AJ42" s="4"/>
    </row>
    <row r="43" spans="1:36" ht="21.95" customHeight="1">
      <c r="A43" s="63" t="s">
        <v>21</v>
      </c>
      <c r="B43" s="222"/>
      <c r="C43" s="98"/>
      <c r="D43" s="98"/>
      <c r="E43" s="100"/>
      <c r="F43" s="100"/>
      <c r="G43" s="100"/>
      <c r="H43" s="100"/>
      <c r="I43" s="100"/>
      <c r="J43" s="100"/>
      <c r="K43" s="100"/>
      <c r="L43" s="100"/>
      <c r="M43" s="100"/>
      <c r="N43" s="99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1"/>
      <c r="Z43" s="99"/>
      <c r="AA43" s="101"/>
      <c r="AB43" s="99"/>
      <c r="AC43" s="101"/>
      <c r="AD43" s="223"/>
      <c r="AE43" s="226"/>
      <c r="AF43" s="225">
        <f t="shared" si="1"/>
        <v>0</v>
      </c>
      <c r="AG43" s="261"/>
      <c r="AI43" s="6"/>
      <c r="AJ43" s="4"/>
    </row>
    <row r="44" spans="1:36" ht="21.95" customHeight="1">
      <c r="A44" s="63" t="s">
        <v>58</v>
      </c>
      <c r="B44" s="222"/>
      <c r="C44" s="98"/>
      <c r="D44" s="98"/>
      <c r="E44" s="100"/>
      <c r="F44" s="100"/>
      <c r="G44" s="100"/>
      <c r="H44" s="100"/>
      <c r="I44" s="100"/>
      <c r="J44" s="100"/>
      <c r="K44" s="100"/>
      <c r="L44" s="100"/>
      <c r="M44" s="100"/>
      <c r="N44" s="99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1"/>
      <c r="Z44" s="99"/>
      <c r="AA44" s="101"/>
      <c r="AB44" s="99"/>
      <c r="AC44" s="101"/>
      <c r="AD44" s="223"/>
      <c r="AE44" s="226"/>
      <c r="AF44" s="225">
        <f t="shared" si="1"/>
        <v>0</v>
      </c>
      <c r="AG44" s="261"/>
      <c r="AI44" s="6"/>
      <c r="AJ44" s="4"/>
    </row>
    <row r="45" spans="1:36" ht="21.95" customHeight="1">
      <c r="A45" s="63" t="s">
        <v>42</v>
      </c>
      <c r="B45" s="222"/>
      <c r="C45" s="98"/>
      <c r="D45" s="98"/>
      <c r="E45" s="100"/>
      <c r="F45" s="100"/>
      <c r="G45" s="100"/>
      <c r="H45" s="100"/>
      <c r="I45" s="100"/>
      <c r="J45" s="100"/>
      <c r="K45" s="100"/>
      <c r="L45" s="100"/>
      <c r="M45" s="100"/>
      <c r="N45" s="99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  <c r="Z45" s="99"/>
      <c r="AA45" s="101"/>
      <c r="AB45" s="99"/>
      <c r="AC45" s="101"/>
      <c r="AD45" s="223"/>
      <c r="AE45" s="226"/>
      <c r="AF45" s="225">
        <f t="shared" si="1"/>
        <v>0</v>
      </c>
      <c r="AG45" s="261"/>
      <c r="AI45" s="6"/>
      <c r="AJ45" s="4"/>
    </row>
    <row r="46" spans="1:36" ht="21.95" customHeight="1">
      <c r="A46" s="63" t="s">
        <v>52</v>
      </c>
      <c r="B46" s="222"/>
      <c r="C46" s="98"/>
      <c r="D46" s="98"/>
      <c r="E46" s="100"/>
      <c r="F46" s="100"/>
      <c r="G46" s="100"/>
      <c r="H46" s="100"/>
      <c r="I46" s="100"/>
      <c r="J46" s="100"/>
      <c r="K46" s="100"/>
      <c r="L46" s="100"/>
      <c r="M46" s="100"/>
      <c r="N46" s="99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1"/>
      <c r="Z46" s="99"/>
      <c r="AA46" s="101"/>
      <c r="AB46" s="99"/>
      <c r="AC46" s="101"/>
      <c r="AD46" s="223"/>
      <c r="AE46" s="226"/>
      <c r="AF46" s="225">
        <f t="shared" si="1"/>
        <v>0</v>
      </c>
      <c r="AG46" s="261"/>
    </row>
    <row r="47" spans="1:36" ht="21.95" customHeight="1" thickBot="1">
      <c r="A47" s="63" t="s">
        <v>53</v>
      </c>
      <c r="B47" s="227"/>
      <c r="C47" s="116"/>
      <c r="D47" s="116"/>
      <c r="E47" s="118"/>
      <c r="F47" s="118"/>
      <c r="G47" s="118"/>
      <c r="H47" s="118"/>
      <c r="I47" s="118"/>
      <c r="J47" s="118"/>
      <c r="K47" s="118"/>
      <c r="L47" s="118"/>
      <c r="M47" s="118"/>
      <c r="N47" s="117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9"/>
      <c r="Z47" s="117"/>
      <c r="AA47" s="119"/>
      <c r="AB47" s="117"/>
      <c r="AC47" s="119"/>
      <c r="AD47" s="228"/>
      <c r="AE47" s="229"/>
      <c r="AF47" s="230">
        <f t="shared" si="1"/>
        <v>0</v>
      </c>
      <c r="AG47" s="262"/>
    </row>
  </sheetData>
  <mergeCells count="10">
    <mergeCell ref="AG3:AG5"/>
    <mergeCell ref="AB4:AC4"/>
    <mergeCell ref="A3:A4"/>
    <mergeCell ref="AD4:AD5"/>
    <mergeCell ref="B3:AD3"/>
    <mergeCell ref="AF3:AF5"/>
    <mergeCell ref="AE3:AE5"/>
    <mergeCell ref="B4:M4"/>
    <mergeCell ref="N4:Y4"/>
    <mergeCell ref="Z4:AA4"/>
  </mergeCells>
  <conditionalFormatting sqref="AB14">
    <cfRule type="containsText" dxfId="191" priority="1" operator="containsText" text="неверно">
      <formula>NOT(ISERROR(SEARCH("неверно",AB14)))</formula>
    </cfRule>
  </conditionalFormatting>
  <conditionalFormatting sqref="Z6:Z17">
    <cfRule type="containsText" dxfId="190" priority="12" operator="containsText" text="неверно">
      <formula>NOT(ISERROR(SEARCH("неверно",Z6)))</formula>
    </cfRule>
  </conditionalFormatting>
  <conditionalFormatting sqref="Z6:Z17">
    <cfRule type="containsText" dxfId="189" priority="11" operator="containsText" text="неверно">
      <formula>NOT(ISERROR(SEARCH("неверно",Z6)))</formula>
    </cfRule>
  </conditionalFormatting>
  <conditionalFormatting sqref="AB8">
    <cfRule type="containsText" dxfId="188" priority="10" operator="containsText" text="неверно">
      <formula>NOT(ISERROR(SEARCH("неверно",AB8)))</formula>
    </cfRule>
  </conditionalFormatting>
  <conditionalFormatting sqref="AB8">
    <cfRule type="containsText" dxfId="187" priority="9" operator="containsText" text="неверно">
      <formula>NOT(ISERROR(SEARCH("неверно",AB8)))</formula>
    </cfRule>
  </conditionalFormatting>
  <conditionalFormatting sqref="AB9">
    <cfRule type="containsText" dxfId="186" priority="8" operator="containsText" text="неверно">
      <formula>NOT(ISERROR(SEARCH("неверно",AB9)))</formula>
    </cfRule>
  </conditionalFormatting>
  <conditionalFormatting sqref="AB9">
    <cfRule type="containsText" dxfId="185" priority="7" operator="containsText" text="неверно">
      <formula>NOT(ISERROR(SEARCH("неверно",AB9)))</formula>
    </cfRule>
  </conditionalFormatting>
  <conditionalFormatting sqref="AB15">
    <cfRule type="containsText" dxfId="184" priority="6" operator="containsText" text="неверно">
      <formula>NOT(ISERROR(SEARCH("неверно",AB15)))</formula>
    </cfRule>
  </conditionalFormatting>
  <conditionalFormatting sqref="AB15">
    <cfRule type="containsText" dxfId="183" priority="5" operator="containsText" text="неверно">
      <formula>NOT(ISERROR(SEARCH("неверно",AB15)))</formula>
    </cfRule>
  </conditionalFormatting>
  <conditionalFormatting sqref="AB16">
    <cfRule type="containsText" dxfId="182" priority="4" operator="containsText" text="неверно">
      <formula>NOT(ISERROR(SEARCH("неверно",AB16)))</formula>
    </cfRule>
  </conditionalFormatting>
  <conditionalFormatting sqref="AB16">
    <cfRule type="containsText" dxfId="181" priority="3" operator="containsText" text="неверно">
      <formula>NOT(ISERROR(SEARCH("неверно",AB16)))</formula>
    </cfRule>
  </conditionalFormatting>
  <conditionalFormatting sqref="AB14">
    <cfRule type="containsText" dxfId="180" priority="2" operator="containsText" text="неверно">
      <formula>NOT(ISERROR(SEARCH("неверно",AB14)))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D4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A10" sqref="AA10"/>
    </sheetView>
  </sheetViews>
  <sheetFormatPr defaultRowHeight="15"/>
  <cols>
    <col min="1" max="1" width="37.7109375" style="1" customWidth="1"/>
    <col min="2" max="19" width="4.140625" customWidth="1"/>
    <col min="20" max="20" width="11.7109375" customWidth="1"/>
    <col min="21" max="21" width="10.5703125" customWidth="1"/>
    <col min="22" max="22" width="11.5703125" customWidth="1"/>
    <col min="23" max="24" width="10.5703125" customWidth="1"/>
    <col min="25" max="26" width="12.140625" customWidth="1"/>
    <col min="27" max="27" width="10.5703125" customWidth="1"/>
  </cols>
  <sheetData>
    <row r="2" spans="1:30" s="2" customFormat="1" ht="16.5" customHeight="1" thickBot="1">
      <c r="A2" s="3"/>
    </row>
    <row r="3" spans="1:30" ht="27" customHeight="1" thickBot="1">
      <c r="A3" s="397"/>
      <c r="B3" s="428" t="s">
        <v>30</v>
      </c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6"/>
      <c r="Y3" s="407" t="s">
        <v>3</v>
      </c>
      <c r="Z3" s="415" t="s">
        <v>16</v>
      </c>
      <c r="AA3" s="399" t="s">
        <v>4</v>
      </c>
    </row>
    <row r="4" spans="1:30" ht="23.25" customHeight="1" thickBot="1">
      <c r="A4" s="398"/>
      <c r="B4" s="429" t="s">
        <v>11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0" t="s">
        <v>12</v>
      </c>
      <c r="O4" s="411"/>
      <c r="P4" s="411"/>
      <c r="Q4" s="411"/>
      <c r="R4" s="411"/>
      <c r="S4" s="412"/>
      <c r="T4" s="413" t="s">
        <v>0</v>
      </c>
      <c r="U4" s="414"/>
      <c r="V4" s="413" t="s">
        <v>1</v>
      </c>
      <c r="W4" s="414"/>
      <c r="X4" s="402" t="s">
        <v>2</v>
      </c>
      <c r="Y4" s="408"/>
      <c r="Z4" s="416"/>
      <c r="AA4" s="400"/>
    </row>
    <row r="5" spans="1:30" ht="21.75" customHeight="1" thickBot="1">
      <c r="A5" s="47" t="s">
        <v>40</v>
      </c>
      <c r="B5" s="38">
        <v>1</v>
      </c>
      <c r="C5" s="32">
        <v>2</v>
      </c>
      <c r="D5" s="32">
        <v>3</v>
      </c>
      <c r="E5" s="33">
        <v>4</v>
      </c>
      <c r="F5" s="32">
        <v>5</v>
      </c>
      <c r="G5" s="32">
        <v>6</v>
      </c>
      <c r="H5" s="33">
        <v>7</v>
      </c>
      <c r="I5" s="32">
        <v>8</v>
      </c>
      <c r="J5" s="32">
        <v>9</v>
      </c>
      <c r="K5" s="33">
        <v>10</v>
      </c>
      <c r="L5" s="33">
        <v>11</v>
      </c>
      <c r="M5" s="33">
        <v>12</v>
      </c>
      <c r="N5" s="34">
        <v>1</v>
      </c>
      <c r="O5" s="33">
        <v>2</v>
      </c>
      <c r="P5" s="33">
        <v>3</v>
      </c>
      <c r="Q5" s="33">
        <v>4</v>
      </c>
      <c r="R5" s="33">
        <v>5</v>
      </c>
      <c r="S5" s="35">
        <v>6</v>
      </c>
      <c r="T5" s="24" t="s">
        <v>5</v>
      </c>
      <c r="U5" s="25" t="s">
        <v>6</v>
      </c>
      <c r="V5" s="24" t="s">
        <v>5</v>
      </c>
      <c r="W5" s="25" t="s">
        <v>6</v>
      </c>
      <c r="X5" s="403"/>
      <c r="Y5" s="409"/>
      <c r="Z5" s="417"/>
      <c r="AA5" s="401"/>
    </row>
    <row r="6" spans="1:30" ht="21.95" customHeight="1">
      <c r="A6" s="289" t="s">
        <v>17</v>
      </c>
      <c r="B6" s="14">
        <v>1</v>
      </c>
      <c r="C6" s="15">
        <v>1</v>
      </c>
      <c r="D6" s="15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6">
        <v>1</v>
      </c>
      <c r="N6" s="17">
        <v>1</v>
      </c>
      <c r="O6" s="13">
        <v>1</v>
      </c>
      <c r="P6" s="13">
        <v>1</v>
      </c>
      <c r="Q6" s="13">
        <v>1</v>
      </c>
      <c r="R6" s="13">
        <v>1</v>
      </c>
      <c r="S6" s="16">
        <v>1</v>
      </c>
      <c r="T6" s="287">
        <v>45053</v>
      </c>
      <c r="U6" s="299">
        <v>0.57645833333333341</v>
      </c>
      <c r="V6" s="52">
        <v>45053</v>
      </c>
      <c r="W6" s="54">
        <v>0.62405092592592593</v>
      </c>
      <c r="X6" s="53">
        <f t="shared" ref="X6:X14" si="0">W6-U6</f>
        <v>4.759259259259252E-2</v>
      </c>
      <c r="Y6" s="205"/>
      <c r="Z6" s="88">
        <f t="shared" ref="Z6:Z14" si="1">SUM(B6:S6)-Y6</f>
        <v>18</v>
      </c>
      <c r="AA6" s="62">
        <v>1</v>
      </c>
      <c r="AC6" s="6"/>
      <c r="AD6" s="4"/>
    </row>
    <row r="7" spans="1:30" ht="21.95" customHeight="1">
      <c r="A7" s="289" t="s">
        <v>20</v>
      </c>
      <c r="B7" s="9">
        <v>1</v>
      </c>
      <c r="C7" s="5">
        <v>1</v>
      </c>
      <c r="D7" s="5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10">
        <v>1</v>
      </c>
      <c r="N7" s="18">
        <v>1</v>
      </c>
      <c r="O7" s="8">
        <v>1</v>
      </c>
      <c r="P7" s="8">
        <v>1</v>
      </c>
      <c r="Q7" s="8">
        <v>1</v>
      </c>
      <c r="R7" s="8">
        <v>1</v>
      </c>
      <c r="S7" s="10">
        <v>1</v>
      </c>
      <c r="T7" s="216">
        <v>45052</v>
      </c>
      <c r="U7" s="300">
        <v>0.53320601851851845</v>
      </c>
      <c r="V7" s="49">
        <v>45052</v>
      </c>
      <c r="W7" s="211">
        <v>0.58243055555555556</v>
      </c>
      <c r="X7" s="51">
        <f t="shared" si="0"/>
        <v>4.9224537037037108E-2</v>
      </c>
      <c r="Y7" s="60"/>
      <c r="Z7" s="61">
        <f t="shared" si="1"/>
        <v>18</v>
      </c>
      <c r="AA7" s="45">
        <v>2</v>
      </c>
    </row>
    <row r="8" spans="1:30" ht="21.95" customHeight="1">
      <c r="A8" s="289" t="s">
        <v>23</v>
      </c>
      <c r="B8" s="9">
        <v>1</v>
      </c>
      <c r="C8" s="5">
        <v>1</v>
      </c>
      <c r="D8" s="5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10">
        <v>1</v>
      </c>
      <c r="N8" s="18">
        <v>1</v>
      </c>
      <c r="O8" s="8">
        <v>1</v>
      </c>
      <c r="P8" s="8">
        <v>1</v>
      </c>
      <c r="Q8" s="8">
        <v>1</v>
      </c>
      <c r="R8" s="8">
        <v>1</v>
      </c>
      <c r="S8" s="10">
        <v>1</v>
      </c>
      <c r="T8" s="216">
        <v>45031</v>
      </c>
      <c r="U8" s="300">
        <v>0.45624999999999999</v>
      </c>
      <c r="V8" s="216">
        <v>45031</v>
      </c>
      <c r="W8" s="211">
        <v>0.51874999999999993</v>
      </c>
      <c r="X8" s="51">
        <f t="shared" si="0"/>
        <v>6.2499999999999944E-2</v>
      </c>
      <c r="Y8" s="60"/>
      <c r="Z8" s="61">
        <f t="shared" si="1"/>
        <v>18</v>
      </c>
      <c r="AA8" s="45">
        <v>3</v>
      </c>
      <c r="AC8" s="6"/>
      <c r="AD8" s="4"/>
    </row>
    <row r="9" spans="1:30" ht="21.95" customHeight="1">
      <c r="A9" s="289" t="s">
        <v>19</v>
      </c>
      <c r="B9" s="9">
        <v>1</v>
      </c>
      <c r="C9" s="5">
        <v>1</v>
      </c>
      <c r="D9" s="5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10">
        <v>1</v>
      </c>
      <c r="N9" s="18">
        <v>1</v>
      </c>
      <c r="O9" s="8">
        <v>1</v>
      </c>
      <c r="P9" s="8">
        <v>1</v>
      </c>
      <c r="Q9" s="8">
        <v>1</v>
      </c>
      <c r="R9" s="8">
        <v>1</v>
      </c>
      <c r="S9" s="10">
        <v>1</v>
      </c>
      <c r="T9" s="216">
        <v>45025</v>
      </c>
      <c r="U9" s="300">
        <v>0.52104166666666674</v>
      </c>
      <c r="V9" s="216">
        <v>45025</v>
      </c>
      <c r="W9" s="211">
        <v>0.59914351851851855</v>
      </c>
      <c r="X9" s="51">
        <f t="shared" si="0"/>
        <v>7.8101851851851811E-2</v>
      </c>
      <c r="Y9" s="60"/>
      <c r="Z9" s="61">
        <f t="shared" si="1"/>
        <v>18</v>
      </c>
      <c r="AA9" s="45">
        <v>4</v>
      </c>
      <c r="AC9" s="6"/>
      <c r="AD9" s="4"/>
    </row>
    <row r="10" spans="1:30" ht="21.95" customHeight="1">
      <c r="A10" s="291" t="s">
        <v>9</v>
      </c>
      <c r="B10" s="158">
        <v>1</v>
      </c>
      <c r="C10" s="67">
        <v>1</v>
      </c>
      <c r="D10" s="67">
        <v>1</v>
      </c>
      <c r="E10" s="67">
        <v>1</v>
      </c>
      <c r="F10" s="67">
        <v>1</v>
      </c>
      <c r="G10" s="67">
        <v>1</v>
      </c>
      <c r="H10" s="67">
        <v>1</v>
      </c>
      <c r="I10" s="67">
        <v>1</v>
      </c>
      <c r="J10" s="67">
        <v>1</v>
      </c>
      <c r="K10" s="67">
        <v>1</v>
      </c>
      <c r="L10" s="67">
        <v>1</v>
      </c>
      <c r="M10" s="70">
        <v>1</v>
      </c>
      <c r="N10" s="69">
        <v>1</v>
      </c>
      <c r="O10" s="68">
        <v>1</v>
      </c>
      <c r="P10" s="68">
        <v>1</v>
      </c>
      <c r="Q10" s="68">
        <v>1</v>
      </c>
      <c r="R10" s="68">
        <v>1</v>
      </c>
      <c r="S10" s="70">
        <v>1</v>
      </c>
      <c r="T10" s="55">
        <v>44981</v>
      </c>
      <c r="U10" s="307">
        <v>0.63533564814814814</v>
      </c>
      <c r="V10" s="318">
        <v>44981</v>
      </c>
      <c r="W10" s="58">
        <v>0.72231481481481474</v>
      </c>
      <c r="X10" s="59">
        <f t="shared" si="0"/>
        <v>8.6979166666666607E-2</v>
      </c>
      <c r="Y10" s="94"/>
      <c r="Z10" s="61">
        <f t="shared" si="1"/>
        <v>18</v>
      </c>
      <c r="AA10" s="45">
        <v>5</v>
      </c>
      <c r="AC10" s="6"/>
      <c r="AD10" s="4"/>
    </row>
    <row r="11" spans="1:30" ht="21.95" customHeight="1">
      <c r="A11" s="289" t="s">
        <v>24</v>
      </c>
      <c r="B11" s="9">
        <v>1</v>
      </c>
      <c r="C11" s="5">
        <v>1</v>
      </c>
      <c r="D11" s="5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10">
        <v>1</v>
      </c>
      <c r="N11" s="18">
        <v>1</v>
      </c>
      <c r="O11" s="8">
        <v>1</v>
      </c>
      <c r="P11" s="8">
        <v>1</v>
      </c>
      <c r="Q11" s="8">
        <v>1</v>
      </c>
      <c r="R11" s="8">
        <v>1</v>
      </c>
      <c r="S11" s="10">
        <v>1</v>
      </c>
      <c r="T11" s="216">
        <v>44999</v>
      </c>
      <c r="U11" s="300">
        <v>0.36090277777777779</v>
      </c>
      <c r="V11" s="216">
        <v>44999</v>
      </c>
      <c r="W11" s="211">
        <v>0.46864583333333337</v>
      </c>
      <c r="X11" s="51">
        <f t="shared" si="0"/>
        <v>0.10774305555555558</v>
      </c>
      <c r="Y11" s="60"/>
      <c r="Z11" s="61">
        <f t="shared" si="1"/>
        <v>18</v>
      </c>
      <c r="AA11" s="45">
        <v>6</v>
      </c>
      <c r="AC11" s="6"/>
      <c r="AD11" s="4"/>
    </row>
    <row r="12" spans="1:30" ht="21.95" customHeight="1">
      <c r="A12" s="289" t="s">
        <v>25</v>
      </c>
      <c r="B12" s="9">
        <v>1</v>
      </c>
      <c r="C12" s="5">
        <v>1</v>
      </c>
      <c r="D12" s="5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10">
        <v>1</v>
      </c>
      <c r="N12" s="18">
        <v>1</v>
      </c>
      <c r="O12" s="8">
        <v>1</v>
      </c>
      <c r="P12" s="8">
        <v>1</v>
      </c>
      <c r="Q12" s="8">
        <v>1</v>
      </c>
      <c r="R12" s="8">
        <v>1</v>
      </c>
      <c r="S12" s="10">
        <v>1</v>
      </c>
      <c r="T12" s="216">
        <v>45003</v>
      </c>
      <c r="U12" s="300">
        <v>0.50495370370370374</v>
      </c>
      <c r="V12" s="216">
        <v>45003</v>
      </c>
      <c r="W12" s="211">
        <v>0.61947916666666669</v>
      </c>
      <c r="X12" s="51">
        <f t="shared" si="0"/>
        <v>0.11452546296296295</v>
      </c>
      <c r="Y12" s="60"/>
      <c r="Z12" s="61">
        <f t="shared" si="1"/>
        <v>18</v>
      </c>
      <c r="AA12" s="45">
        <v>7</v>
      </c>
      <c r="AC12" s="6"/>
      <c r="AD12" s="4"/>
    </row>
    <row r="13" spans="1:30" ht="21.95" customHeight="1">
      <c r="A13" s="289" t="s">
        <v>26</v>
      </c>
      <c r="B13" s="9">
        <v>1</v>
      </c>
      <c r="C13" s="5">
        <v>1</v>
      </c>
      <c r="D13" s="5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10">
        <v>1</v>
      </c>
      <c r="N13" s="18">
        <v>1</v>
      </c>
      <c r="O13" s="8">
        <v>1</v>
      </c>
      <c r="P13" s="8">
        <v>1</v>
      </c>
      <c r="Q13" s="8">
        <v>1</v>
      </c>
      <c r="R13" s="8">
        <v>1</v>
      </c>
      <c r="S13" s="10">
        <v>1</v>
      </c>
      <c r="T13" s="216">
        <v>45026</v>
      </c>
      <c r="U13" s="300">
        <v>0.61542824074074076</v>
      </c>
      <c r="V13" s="216">
        <v>45026</v>
      </c>
      <c r="W13" s="211">
        <v>0.8249305555555555</v>
      </c>
      <c r="X13" s="51">
        <f t="shared" si="0"/>
        <v>0.20950231481481474</v>
      </c>
      <c r="Y13" s="60"/>
      <c r="Z13" s="61">
        <f t="shared" si="1"/>
        <v>18</v>
      </c>
      <c r="AA13" s="45">
        <v>8</v>
      </c>
      <c r="AC13" s="6"/>
      <c r="AD13" s="4"/>
    </row>
    <row r="14" spans="1:30" ht="21.95" customHeight="1">
      <c r="A14" s="289" t="s">
        <v>27</v>
      </c>
      <c r="B14" s="9">
        <v>1</v>
      </c>
      <c r="C14" s="5">
        <v>1</v>
      </c>
      <c r="D14" s="5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1</v>
      </c>
      <c r="M14" s="10">
        <v>1</v>
      </c>
      <c r="N14" s="18">
        <v>1</v>
      </c>
      <c r="O14" s="8">
        <v>1</v>
      </c>
      <c r="P14" s="8">
        <v>1</v>
      </c>
      <c r="Q14" s="8">
        <v>1</v>
      </c>
      <c r="R14" s="8">
        <v>1</v>
      </c>
      <c r="S14" s="10">
        <v>1</v>
      </c>
      <c r="T14" s="216">
        <v>45059</v>
      </c>
      <c r="U14" s="300">
        <v>0.60878472222222224</v>
      </c>
      <c r="V14" s="216">
        <v>45059</v>
      </c>
      <c r="W14" s="211">
        <v>0.82138888888888895</v>
      </c>
      <c r="X14" s="51">
        <f t="shared" si="0"/>
        <v>0.21260416666666671</v>
      </c>
      <c r="Y14" s="60"/>
      <c r="Z14" s="61">
        <f t="shared" si="1"/>
        <v>18</v>
      </c>
      <c r="AA14" s="45">
        <v>9</v>
      </c>
      <c r="AC14" s="6"/>
      <c r="AD14" s="4"/>
    </row>
    <row r="15" spans="1:30" ht="21.95" customHeight="1">
      <c r="A15" s="289" t="s">
        <v>49</v>
      </c>
      <c r="B15" s="97"/>
      <c r="C15" s="98"/>
      <c r="D15" s="98"/>
      <c r="E15" s="100"/>
      <c r="F15" s="100"/>
      <c r="G15" s="100"/>
      <c r="H15" s="100"/>
      <c r="I15" s="100"/>
      <c r="J15" s="100"/>
      <c r="K15" s="100"/>
      <c r="L15" s="100"/>
      <c r="M15" s="101"/>
      <c r="N15" s="99"/>
      <c r="O15" s="100"/>
      <c r="P15" s="100"/>
      <c r="Q15" s="100"/>
      <c r="R15" s="100"/>
      <c r="S15" s="101"/>
      <c r="T15" s="99"/>
      <c r="U15" s="100"/>
      <c r="V15" s="99"/>
      <c r="W15" s="101"/>
      <c r="X15" s="223"/>
      <c r="Y15" s="224"/>
      <c r="Z15" s="225"/>
      <c r="AA15" s="261"/>
      <c r="AC15" s="6"/>
      <c r="AD15" s="4"/>
    </row>
    <row r="16" spans="1:30" ht="21.95" customHeight="1">
      <c r="A16" s="289" t="s">
        <v>54</v>
      </c>
      <c r="B16" s="97"/>
      <c r="C16" s="98"/>
      <c r="D16" s="98"/>
      <c r="E16" s="100"/>
      <c r="F16" s="100"/>
      <c r="G16" s="100"/>
      <c r="H16" s="100"/>
      <c r="I16" s="100"/>
      <c r="J16" s="100"/>
      <c r="K16" s="100"/>
      <c r="L16" s="100"/>
      <c r="M16" s="101"/>
      <c r="N16" s="99"/>
      <c r="O16" s="100"/>
      <c r="P16" s="100"/>
      <c r="Q16" s="100"/>
      <c r="R16" s="100"/>
      <c r="S16" s="101"/>
      <c r="T16" s="99"/>
      <c r="U16" s="100"/>
      <c r="V16" s="99"/>
      <c r="W16" s="101"/>
      <c r="X16" s="223"/>
      <c r="Y16" s="224"/>
      <c r="Z16" s="225"/>
      <c r="AA16" s="261"/>
      <c r="AC16" s="6"/>
      <c r="AD16" s="4"/>
    </row>
    <row r="17" spans="1:30" ht="21.95" customHeight="1">
      <c r="A17" s="289" t="s">
        <v>38</v>
      </c>
      <c r="B17" s="97"/>
      <c r="C17" s="98"/>
      <c r="D17" s="98"/>
      <c r="E17" s="100"/>
      <c r="F17" s="100"/>
      <c r="G17" s="100"/>
      <c r="H17" s="100"/>
      <c r="I17" s="100"/>
      <c r="J17" s="100"/>
      <c r="K17" s="100"/>
      <c r="L17" s="100"/>
      <c r="M17" s="101"/>
      <c r="N17" s="99"/>
      <c r="O17" s="100"/>
      <c r="P17" s="100"/>
      <c r="Q17" s="100"/>
      <c r="R17" s="100"/>
      <c r="S17" s="101"/>
      <c r="T17" s="99"/>
      <c r="U17" s="100"/>
      <c r="V17" s="99"/>
      <c r="W17" s="101"/>
      <c r="X17" s="223"/>
      <c r="Y17" s="224"/>
      <c r="Z17" s="225"/>
      <c r="AA17" s="261"/>
      <c r="AC17" s="6"/>
      <c r="AD17" s="4"/>
    </row>
    <row r="18" spans="1:30" ht="21.95" customHeight="1">
      <c r="A18" s="289" t="s">
        <v>46</v>
      </c>
      <c r="B18" s="97"/>
      <c r="C18" s="98"/>
      <c r="D18" s="98"/>
      <c r="E18" s="100"/>
      <c r="F18" s="100"/>
      <c r="G18" s="100"/>
      <c r="H18" s="100"/>
      <c r="I18" s="100"/>
      <c r="J18" s="100"/>
      <c r="K18" s="100"/>
      <c r="L18" s="100"/>
      <c r="M18" s="101"/>
      <c r="N18" s="99"/>
      <c r="O18" s="100"/>
      <c r="P18" s="100"/>
      <c r="Q18" s="100"/>
      <c r="R18" s="100"/>
      <c r="S18" s="101"/>
      <c r="T18" s="99"/>
      <c r="U18" s="100"/>
      <c r="V18" s="99"/>
      <c r="W18" s="101"/>
      <c r="X18" s="223"/>
      <c r="Y18" s="224"/>
      <c r="Z18" s="225"/>
      <c r="AA18" s="261"/>
      <c r="AC18" s="6"/>
      <c r="AD18" s="4"/>
    </row>
    <row r="19" spans="1:30" ht="21.95" customHeight="1">
      <c r="A19" s="289" t="s">
        <v>28</v>
      </c>
      <c r="B19" s="97"/>
      <c r="C19" s="98"/>
      <c r="D19" s="98"/>
      <c r="E19" s="100"/>
      <c r="F19" s="100"/>
      <c r="G19" s="100"/>
      <c r="H19" s="100"/>
      <c r="I19" s="100"/>
      <c r="J19" s="100"/>
      <c r="K19" s="100"/>
      <c r="L19" s="100"/>
      <c r="M19" s="101"/>
      <c r="N19" s="99"/>
      <c r="O19" s="100"/>
      <c r="P19" s="100"/>
      <c r="Q19" s="100"/>
      <c r="R19" s="100"/>
      <c r="S19" s="101"/>
      <c r="T19" s="99"/>
      <c r="U19" s="100"/>
      <c r="V19" s="99"/>
      <c r="W19" s="101"/>
      <c r="X19" s="223"/>
      <c r="Y19" s="224"/>
      <c r="Z19" s="225"/>
      <c r="AA19" s="261"/>
      <c r="AC19" s="6"/>
      <c r="AD19" s="4"/>
    </row>
    <row r="20" spans="1:30" ht="21.95" customHeight="1">
      <c r="A20" s="289" t="s">
        <v>50</v>
      </c>
      <c r="B20" s="97"/>
      <c r="C20" s="98"/>
      <c r="D20" s="98"/>
      <c r="E20" s="100"/>
      <c r="F20" s="100"/>
      <c r="G20" s="100"/>
      <c r="H20" s="100"/>
      <c r="I20" s="100"/>
      <c r="J20" s="100"/>
      <c r="K20" s="100"/>
      <c r="L20" s="100"/>
      <c r="M20" s="101"/>
      <c r="N20" s="99"/>
      <c r="O20" s="100"/>
      <c r="P20" s="100"/>
      <c r="Q20" s="100"/>
      <c r="R20" s="100"/>
      <c r="S20" s="101"/>
      <c r="T20" s="99"/>
      <c r="U20" s="100"/>
      <c r="V20" s="99"/>
      <c r="W20" s="101"/>
      <c r="X20" s="223"/>
      <c r="Y20" s="224"/>
      <c r="Z20" s="225"/>
      <c r="AA20" s="261"/>
      <c r="AC20" s="6"/>
      <c r="AD20" s="4"/>
    </row>
    <row r="21" spans="1:30" ht="21.95" customHeight="1">
      <c r="A21" s="289" t="s">
        <v>37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101"/>
      <c r="N21" s="248"/>
      <c r="O21" s="161"/>
      <c r="P21" s="161"/>
      <c r="Q21" s="161"/>
      <c r="R21" s="161"/>
      <c r="S21" s="180"/>
      <c r="T21" s="292"/>
      <c r="U21" s="161"/>
      <c r="V21" s="248"/>
      <c r="W21" s="180"/>
      <c r="X21" s="293"/>
      <c r="Y21" s="226"/>
      <c r="Z21" s="225"/>
      <c r="AA21" s="261"/>
      <c r="AC21" s="6"/>
      <c r="AD21" s="4"/>
    </row>
    <row r="22" spans="1:30" ht="21.95" customHeight="1">
      <c r="A22" s="289" t="s">
        <v>22</v>
      </c>
      <c r="B22" s="97"/>
      <c r="C22" s="98"/>
      <c r="D22" s="98"/>
      <c r="E22" s="100"/>
      <c r="F22" s="100"/>
      <c r="G22" s="100"/>
      <c r="H22" s="100"/>
      <c r="I22" s="100"/>
      <c r="J22" s="100"/>
      <c r="K22" s="100"/>
      <c r="L22" s="100"/>
      <c r="M22" s="101"/>
      <c r="N22" s="99"/>
      <c r="O22" s="100"/>
      <c r="P22" s="100"/>
      <c r="Q22" s="100"/>
      <c r="R22" s="100"/>
      <c r="S22" s="101"/>
      <c r="T22" s="99"/>
      <c r="U22" s="100"/>
      <c r="V22" s="99"/>
      <c r="W22" s="101"/>
      <c r="X22" s="223"/>
      <c r="Y22" s="226"/>
      <c r="Z22" s="225"/>
      <c r="AA22" s="260"/>
      <c r="AC22" s="6"/>
      <c r="AD22" s="4"/>
    </row>
    <row r="23" spans="1:30" ht="21.95" customHeight="1">
      <c r="A23" s="289" t="s">
        <v>48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101"/>
      <c r="N23" s="99"/>
      <c r="O23" s="100"/>
      <c r="P23" s="100"/>
      <c r="Q23" s="100"/>
      <c r="R23" s="100"/>
      <c r="S23" s="101"/>
      <c r="T23" s="292"/>
      <c r="U23" s="161"/>
      <c r="V23" s="248"/>
      <c r="W23" s="180"/>
      <c r="X23" s="293"/>
      <c r="Y23" s="226"/>
      <c r="Z23" s="225"/>
      <c r="AA23" s="261"/>
      <c r="AC23" s="6"/>
      <c r="AD23" s="4"/>
    </row>
    <row r="24" spans="1:30" ht="21.95" customHeight="1">
      <c r="A24" s="289" t="s">
        <v>56</v>
      </c>
      <c r="B24" s="97"/>
      <c r="C24" s="98"/>
      <c r="D24" s="98"/>
      <c r="E24" s="100"/>
      <c r="F24" s="100"/>
      <c r="G24" s="100"/>
      <c r="H24" s="100"/>
      <c r="I24" s="100"/>
      <c r="J24" s="100"/>
      <c r="K24" s="100"/>
      <c r="L24" s="100"/>
      <c r="M24" s="101"/>
      <c r="N24" s="99"/>
      <c r="O24" s="100"/>
      <c r="P24" s="100"/>
      <c r="Q24" s="100"/>
      <c r="R24" s="100"/>
      <c r="S24" s="101"/>
      <c r="T24" s="99"/>
      <c r="U24" s="100"/>
      <c r="V24" s="99"/>
      <c r="W24" s="101"/>
      <c r="X24" s="223"/>
      <c r="Y24" s="226"/>
      <c r="Z24" s="225"/>
      <c r="AA24" s="261"/>
      <c r="AC24" s="6"/>
      <c r="AD24" s="4"/>
    </row>
    <row r="25" spans="1:30" ht="21.95" customHeight="1">
      <c r="A25" s="289" t="s">
        <v>36</v>
      </c>
      <c r="B25" s="97"/>
      <c r="C25" s="98"/>
      <c r="D25" s="98"/>
      <c r="E25" s="100"/>
      <c r="F25" s="100"/>
      <c r="G25" s="100"/>
      <c r="H25" s="100"/>
      <c r="I25" s="100"/>
      <c r="J25" s="100"/>
      <c r="K25" s="100"/>
      <c r="L25" s="100"/>
      <c r="M25" s="101"/>
      <c r="N25" s="99"/>
      <c r="O25" s="100"/>
      <c r="P25" s="100"/>
      <c r="Q25" s="100"/>
      <c r="R25" s="100"/>
      <c r="S25" s="101"/>
      <c r="T25" s="99"/>
      <c r="U25" s="100"/>
      <c r="V25" s="99"/>
      <c r="W25" s="101"/>
      <c r="X25" s="223"/>
      <c r="Y25" s="226"/>
      <c r="Z25" s="225"/>
      <c r="AA25" s="261"/>
      <c r="AC25" s="6"/>
      <c r="AD25" s="4"/>
    </row>
    <row r="26" spans="1:30" ht="21.95" customHeight="1">
      <c r="A26" s="289" t="s">
        <v>35</v>
      </c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80"/>
      <c r="N26" s="248"/>
      <c r="O26" s="161"/>
      <c r="P26" s="161"/>
      <c r="Q26" s="161"/>
      <c r="R26" s="161"/>
      <c r="S26" s="180"/>
      <c r="T26" s="292"/>
      <c r="U26" s="161"/>
      <c r="V26" s="159"/>
      <c r="W26" s="180"/>
      <c r="X26" s="293"/>
      <c r="Y26" s="224"/>
      <c r="Z26" s="225"/>
      <c r="AA26" s="261"/>
      <c r="AC26" s="6"/>
      <c r="AD26" s="4"/>
    </row>
    <row r="27" spans="1:30" ht="21.95" customHeight="1">
      <c r="A27" s="289" t="s">
        <v>47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101"/>
      <c r="N27" s="248"/>
      <c r="O27" s="161"/>
      <c r="P27" s="161"/>
      <c r="Q27" s="161"/>
      <c r="R27" s="161"/>
      <c r="S27" s="180"/>
      <c r="T27" s="292"/>
      <c r="U27" s="161"/>
      <c r="V27" s="159"/>
      <c r="W27" s="180"/>
      <c r="X27" s="293"/>
      <c r="Y27" s="224"/>
      <c r="Z27" s="225"/>
      <c r="AA27" s="261"/>
      <c r="AC27" s="6"/>
      <c r="AD27" s="4"/>
    </row>
    <row r="28" spans="1:30" ht="21.95" customHeight="1">
      <c r="A28" s="289" t="s">
        <v>10</v>
      </c>
      <c r="B28" s="97"/>
      <c r="C28" s="98"/>
      <c r="D28" s="98"/>
      <c r="E28" s="100"/>
      <c r="F28" s="100"/>
      <c r="G28" s="100"/>
      <c r="H28" s="100"/>
      <c r="I28" s="100"/>
      <c r="J28" s="100"/>
      <c r="K28" s="100"/>
      <c r="L28" s="100"/>
      <c r="M28" s="101"/>
      <c r="N28" s="99"/>
      <c r="O28" s="100"/>
      <c r="P28" s="100"/>
      <c r="Q28" s="100"/>
      <c r="R28" s="100"/>
      <c r="S28" s="101"/>
      <c r="T28" s="99"/>
      <c r="U28" s="100"/>
      <c r="V28" s="99"/>
      <c r="W28" s="101"/>
      <c r="X28" s="223"/>
      <c r="Y28" s="226"/>
      <c r="Z28" s="225"/>
      <c r="AA28" s="261"/>
      <c r="AC28" s="6"/>
      <c r="AD28" s="4"/>
    </row>
    <row r="29" spans="1:30" ht="21.95" customHeight="1">
      <c r="A29" s="289" t="s">
        <v>45</v>
      </c>
      <c r="B29" s="97"/>
      <c r="C29" s="98"/>
      <c r="D29" s="98"/>
      <c r="E29" s="100"/>
      <c r="F29" s="100"/>
      <c r="G29" s="100"/>
      <c r="H29" s="100"/>
      <c r="I29" s="100"/>
      <c r="J29" s="100"/>
      <c r="K29" s="100"/>
      <c r="L29" s="100"/>
      <c r="M29" s="101"/>
      <c r="N29" s="99"/>
      <c r="O29" s="100"/>
      <c r="P29" s="100"/>
      <c r="Q29" s="100"/>
      <c r="R29" s="100"/>
      <c r="S29" s="101"/>
      <c r="T29" s="99"/>
      <c r="U29" s="100"/>
      <c r="V29" s="99"/>
      <c r="W29" s="101"/>
      <c r="X29" s="223"/>
      <c r="Y29" s="226"/>
      <c r="Z29" s="225"/>
      <c r="AA29" s="261"/>
      <c r="AC29" s="6"/>
      <c r="AD29" s="4"/>
    </row>
    <row r="30" spans="1:30" ht="21.95" customHeight="1">
      <c r="A30" s="289" t="s">
        <v>7</v>
      </c>
      <c r="B30" s="97"/>
      <c r="C30" s="98"/>
      <c r="D30" s="98"/>
      <c r="E30" s="100"/>
      <c r="F30" s="100"/>
      <c r="G30" s="100"/>
      <c r="H30" s="100"/>
      <c r="I30" s="100"/>
      <c r="J30" s="100"/>
      <c r="K30" s="100"/>
      <c r="L30" s="100"/>
      <c r="M30" s="101"/>
      <c r="N30" s="99"/>
      <c r="O30" s="100"/>
      <c r="P30" s="100"/>
      <c r="Q30" s="100"/>
      <c r="R30" s="100"/>
      <c r="S30" s="101"/>
      <c r="T30" s="99"/>
      <c r="U30" s="100"/>
      <c r="V30" s="99"/>
      <c r="W30" s="101"/>
      <c r="X30" s="223"/>
      <c r="Y30" s="226"/>
      <c r="Z30" s="225"/>
      <c r="AA30" s="261"/>
      <c r="AC30" s="6"/>
      <c r="AD30" s="4"/>
    </row>
    <row r="31" spans="1:30" ht="21.95" customHeight="1">
      <c r="A31" s="289" t="s">
        <v>51</v>
      </c>
      <c r="B31" s="97"/>
      <c r="C31" s="98"/>
      <c r="D31" s="98"/>
      <c r="E31" s="100"/>
      <c r="F31" s="100"/>
      <c r="G31" s="100"/>
      <c r="H31" s="100"/>
      <c r="I31" s="100"/>
      <c r="J31" s="100"/>
      <c r="K31" s="100"/>
      <c r="L31" s="100"/>
      <c r="M31" s="101"/>
      <c r="N31" s="99"/>
      <c r="O31" s="100"/>
      <c r="P31" s="100"/>
      <c r="Q31" s="100"/>
      <c r="R31" s="100"/>
      <c r="S31" s="101"/>
      <c r="T31" s="99"/>
      <c r="U31" s="100"/>
      <c r="V31" s="99"/>
      <c r="W31" s="101"/>
      <c r="X31" s="223"/>
      <c r="Y31" s="226"/>
      <c r="Z31" s="225"/>
      <c r="AA31" s="261"/>
      <c r="AC31" s="6"/>
      <c r="AD31" s="4"/>
    </row>
    <row r="32" spans="1:30" ht="21.95" customHeight="1">
      <c r="A32" s="289" t="s">
        <v>57</v>
      </c>
      <c r="B32" s="97"/>
      <c r="C32" s="98"/>
      <c r="D32" s="98"/>
      <c r="E32" s="100"/>
      <c r="F32" s="100"/>
      <c r="G32" s="100"/>
      <c r="H32" s="100"/>
      <c r="I32" s="100"/>
      <c r="J32" s="100"/>
      <c r="K32" s="100"/>
      <c r="L32" s="100"/>
      <c r="M32" s="101"/>
      <c r="N32" s="99"/>
      <c r="O32" s="100"/>
      <c r="P32" s="100"/>
      <c r="Q32" s="100"/>
      <c r="R32" s="100"/>
      <c r="S32" s="101"/>
      <c r="T32" s="99"/>
      <c r="U32" s="100"/>
      <c r="V32" s="99"/>
      <c r="W32" s="101"/>
      <c r="X32" s="223"/>
      <c r="Y32" s="226"/>
      <c r="Z32" s="225"/>
      <c r="AA32" s="260"/>
      <c r="AC32" s="6"/>
      <c r="AD32" s="7"/>
    </row>
    <row r="33" spans="1:30" ht="21.95" customHeight="1">
      <c r="A33" s="289" t="s">
        <v>55</v>
      </c>
      <c r="B33" s="97"/>
      <c r="C33" s="98"/>
      <c r="D33" s="98"/>
      <c r="E33" s="100"/>
      <c r="F33" s="100"/>
      <c r="G33" s="100"/>
      <c r="H33" s="100"/>
      <c r="I33" s="100"/>
      <c r="J33" s="100"/>
      <c r="K33" s="100"/>
      <c r="L33" s="100"/>
      <c r="M33" s="101"/>
      <c r="N33" s="99"/>
      <c r="O33" s="100"/>
      <c r="P33" s="100"/>
      <c r="Q33" s="100"/>
      <c r="R33" s="100"/>
      <c r="S33" s="101"/>
      <c r="T33" s="99"/>
      <c r="U33" s="100"/>
      <c r="V33" s="99"/>
      <c r="W33" s="101"/>
      <c r="X33" s="223"/>
      <c r="Y33" s="226"/>
      <c r="Z33" s="225"/>
      <c r="AA33" s="261"/>
      <c r="AC33" s="6"/>
      <c r="AD33" s="4"/>
    </row>
    <row r="34" spans="1:30" ht="21.95" customHeight="1">
      <c r="A34" s="289" t="s">
        <v>41</v>
      </c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101"/>
      <c r="N34" s="99"/>
      <c r="O34" s="100"/>
      <c r="P34" s="100"/>
      <c r="Q34" s="100"/>
      <c r="R34" s="100"/>
      <c r="S34" s="101"/>
      <c r="T34" s="292"/>
      <c r="U34" s="161"/>
      <c r="V34" s="159"/>
      <c r="W34" s="180"/>
      <c r="X34" s="293"/>
      <c r="Y34" s="226"/>
      <c r="Z34" s="225"/>
      <c r="AA34" s="261"/>
      <c r="AC34" s="6"/>
      <c r="AD34" s="4"/>
    </row>
    <row r="35" spans="1:30" ht="21.95" customHeight="1">
      <c r="A35" s="289" t="s">
        <v>8</v>
      </c>
      <c r="B35" s="97"/>
      <c r="C35" s="98"/>
      <c r="D35" s="98"/>
      <c r="E35" s="100"/>
      <c r="F35" s="100"/>
      <c r="G35" s="100"/>
      <c r="H35" s="100"/>
      <c r="I35" s="100"/>
      <c r="J35" s="100"/>
      <c r="K35" s="100"/>
      <c r="L35" s="100"/>
      <c r="M35" s="101"/>
      <c r="N35" s="99"/>
      <c r="O35" s="100"/>
      <c r="P35" s="100"/>
      <c r="Q35" s="100"/>
      <c r="R35" s="100"/>
      <c r="S35" s="101"/>
      <c r="T35" s="99"/>
      <c r="U35" s="100"/>
      <c r="V35" s="99"/>
      <c r="W35" s="101"/>
      <c r="X35" s="223"/>
      <c r="Y35" s="226"/>
      <c r="Z35" s="225"/>
      <c r="AA35" s="261"/>
      <c r="AC35" s="6"/>
      <c r="AD35" s="4"/>
    </row>
    <row r="36" spans="1:30" ht="21.95" customHeight="1">
      <c r="A36" s="289" t="s">
        <v>18</v>
      </c>
      <c r="B36" s="97"/>
      <c r="C36" s="98"/>
      <c r="D36" s="98"/>
      <c r="E36" s="100"/>
      <c r="F36" s="100"/>
      <c r="G36" s="100"/>
      <c r="H36" s="100"/>
      <c r="I36" s="100"/>
      <c r="J36" s="100"/>
      <c r="K36" s="100"/>
      <c r="L36" s="100"/>
      <c r="M36" s="101"/>
      <c r="N36" s="99"/>
      <c r="O36" s="100"/>
      <c r="P36" s="100"/>
      <c r="Q36" s="100"/>
      <c r="R36" s="100"/>
      <c r="S36" s="101"/>
      <c r="T36" s="99"/>
      <c r="U36" s="100"/>
      <c r="V36" s="99"/>
      <c r="W36" s="101"/>
      <c r="X36" s="223"/>
      <c r="Y36" s="226"/>
      <c r="Z36" s="225"/>
      <c r="AA36" s="261"/>
      <c r="AC36" s="6"/>
      <c r="AD36" s="4"/>
    </row>
    <row r="37" spans="1:30" ht="21.95" customHeight="1">
      <c r="A37" s="289" t="s">
        <v>29</v>
      </c>
      <c r="B37" s="159"/>
      <c r="C37" s="160"/>
      <c r="D37" s="160"/>
      <c r="E37" s="161"/>
      <c r="F37" s="161"/>
      <c r="G37" s="161"/>
      <c r="H37" s="161"/>
      <c r="I37" s="161"/>
      <c r="J37" s="161"/>
      <c r="K37" s="161"/>
      <c r="L37" s="161"/>
      <c r="M37" s="180"/>
      <c r="N37" s="248"/>
      <c r="O37" s="161"/>
      <c r="P37" s="161"/>
      <c r="Q37" s="161"/>
      <c r="R37" s="161"/>
      <c r="S37" s="180"/>
      <c r="T37" s="248"/>
      <c r="U37" s="161"/>
      <c r="V37" s="248"/>
      <c r="W37" s="180"/>
      <c r="X37" s="293"/>
      <c r="Y37" s="224"/>
      <c r="Z37" s="225"/>
      <c r="AA37" s="261"/>
      <c r="AC37" s="6"/>
      <c r="AD37" s="4"/>
    </row>
    <row r="38" spans="1:30" ht="21.95" customHeight="1">
      <c r="A38" s="289" t="s">
        <v>33</v>
      </c>
      <c r="B38" s="251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67"/>
      <c r="N38" s="294"/>
      <c r="O38" s="266"/>
      <c r="P38" s="266"/>
      <c r="Q38" s="266"/>
      <c r="R38" s="266"/>
      <c r="S38" s="267"/>
      <c r="T38" s="295"/>
      <c r="U38" s="254"/>
      <c r="V38" s="274"/>
      <c r="W38" s="273"/>
      <c r="X38" s="296"/>
      <c r="Y38" s="297"/>
      <c r="Z38" s="298"/>
      <c r="AA38" s="261"/>
      <c r="AC38" s="6"/>
      <c r="AD38" s="4"/>
    </row>
    <row r="39" spans="1:30" ht="21.95" customHeight="1">
      <c r="A39" s="289" t="s">
        <v>39</v>
      </c>
      <c r="B39" s="97"/>
      <c r="C39" s="98"/>
      <c r="D39" s="98"/>
      <c r="E39" s="100"/>
      <c r="F39" s="100"/>
      <c r="G39" s="100"/>
      <c r="H39" s="100"/>
      <c r="I39" s="100"/>
      <c r="J39" s="100"/>
      <c r="K39" s="100"/>
      <c r="L39" s="100"/>
      <c r="M39" s="101"/>
      <c r="N39" s="99"/>
      <c r="O39" s="100"/>
      <c r="P39" s="100"/>
      <c r="Q39" s="100"/>
      <c r="R39" s="100"/>
      <c r="S39" s="101"/>
      <c r="T39" s="99"/>
      <c r="U39" s="100"/>
      <c r="V39" s="99"/>
      <c r="W39" s="101"/>
      <c r="X39" s="223"/>
      <c r="Y39" s="226"/>
      <c r="Z39" s="225"/>
      <c r="AA39" s="261"/>
      <c r="AC39" s="6"/>
      <c r="AD39" s="4"/>
    </row>
    <row r="40" spans="1:30" ht="21.95" customHeight="1">
      <c r="A40" s="289" t="s">
        <v>34</v>
      </c>
      <c r="B40" s="97"/>
      <c r="C40" s="98"/>
      <c r="D40" s="98"/>
      <c r="E40" s="100"/>
      <c r="F40" s="100"/>
      <c r="G40" s="100"/>
      <c r="H40" s="100"/>
      <c r="I40" s="100"/>
      <c r="J40" s="100"/>
      <c r="K40" s="100"/>
      <c r="L40" s="100"/>
      <c r="M40" s="101"/>
      <c r="N40" s="99"/>
      <c r="O40" s="100"/>
      <c r="P40" s="100"/>
      <c r="Q40" s="100"/>
      <c r="R40" s="100"/>
      <c r="S40" s="101"/>
      <c r="T40" s="99"/>
      <c r="U40" s="100"/>
      <c r="V40" s="99"/>
      <c r="W40" s="101"/>
      <c r="X40" s="223"/>
      <c r="Y40" s="226"/>
      <c r="Z40" s="225"/>
      <c r="AA40" s="261"/>
      <c r="AC40" s="6"/>
      <c r="AD40" s="4"/>
    </row>
    <row r="41" spans="1:30" ht="21.95" customHeight="1">
      <c r="A41" s="289" t="s">
        <v>43</v>
      </c>
      <c r="B41" s="97"/>
      <c r="C41" s="98"/>
      <c r="D41" s="98"/>
      <c r="E41" s="100"/>
      <c r="F41" s="100"/>
      <c r="G41" s="100"/>
      <c r="H41" s="100"/>
      <c r="I41" s="100"/>
      <c r="J41" s="100"/>
      <c r="K41" s="100"/>
      <c r="L41" s="100"/>
      <c r="M41" s="101"/>
      <c r="N41" s="99"/>
      <c r="O41" s="100"/>
      <c r="P41" s="100"/>
      <c r="Q41" s="100"/>
      <c r="R41" s="100"/>
      <c r="S41" s="101"/>
      <c r="T41" s="99"/>
      <c r="U41" s="100"/>
      <c r="V41" s="99"/>
      <c r="W41" s="101"/>
      <c r="X41" s="223"/>
      <c r="Y41" s="226"/>
      <c r="Z41" s="225"/>
      <c r="AA41" s="261"/>
      <c r="AC41" s="6"/>
      <c r="AD41" s="4"/>
    </row>
    <row r="42" spans="1:30" ht="21.95" customHeight="1">
      <c r="A42" s="289" t="s">
        <v>44</v>
      </c>
      <c r="B42" s="97"/>
      <c r="C42" s="98"/>
      <c r="D42" s="98"/>
      <c r="E42" s="100"/>
      <c r="F42" s="100"/>
      <c r="G42" s="100"/>
      <c r="H42" s="100"/>
      <c r="I42" s="100"/>
      <c r="J42" s="100"/>
      <c r="K42" s="100"/>
      <c r="L42" s="100"/>
      <c r="M42" s="101"/>
      <c r="N42" s="99"/>
      <c r="O42" s="100"/>
      <c r="P42" s="100"/>
      <c r="Q42" s="100"/>
      <c r="R42" s="100"/>
      <c r="S42" s="101"/>
      <c r="T42" s="99"/>
      <c r="U42" s="100"/>
      <c r="V42" s="99"/>
      <c r="W42" s="101"/>
      <c r="X42" s="223"/>
      <c r="Y42" s="226"/>
      <c r="Z42" s="225"/>
      <c r="AA42" s="261"/>
      <c r="AC42" s="6"/>
      <c r="AD42" s="4"/>
    </row>
    <row r="43" spans="1:30" ht="21.95" customHeight="1">
      <c r="A43" s="289" t="s">
        <v>21</v>
      </c>
      <c r="B43" s="97"/>
      <c r="C43" s="98"/>
      <c r="D43" s="98"/>
      <c r="E43" s="100"/>
      <c r="F43" s="100"/>
      <c r="G43" s="100"/>
      <c r="H43" s="100"/>
      <c r="I43" s="100"/>
      <c r="J43" s="100"/>
      <c r="K43" s="100"/>
      <c r="L43" s="100"/>
      <c r="M43" s="101"/>
      <c r="N43" s="99"/>
      <c r="O43" s="100"/>
      <c r="P43" s="100"/>
      <c r="Q43" s="100"/>
      <c r="R43" s="100"/>
      <c r="S43" s="101"/>
      <c r="T43" s="99"/>
      <c r="U43" s="100"/>
      <c r="V43" s="99"/>
      <c r="W43" s="101"/>
      <c r="X43" s="223"/>
      <c r="Y43" s="226"/>
      <c r="Z43" s="225"/>
      <c r="AA43" s="261"/>
      <c r="AC43" s="6"/>
      <c r="AD43" s="4"/>
    </row>
    <row r="44" spans="1:30" ht="21.95" customHeight="1">
      <c r="A44" s="290" t="s">
        <v>58</v>
      </c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80"/>
      <c r="N44" s="248"/>
      <c r="O44" s="161"/>
      <c r="P44" s="161"/>
      <c r="Q44" s="161"/>
      <c r="R44" s="161"/>
      <c r="S44" s="180"/>
      <c r="T44" s="292"/>
      <c r="U44" s="161"/>
      <c r="V44" s="159"/>
      <c r="W44" s="180"/>
      <c r="X44" s="293"/>
      <c r="Y44" s="224"/>
      <c r="Z44" s="225"/>
      <c r="AA44" s="261"/>
      <c r="AC44" s="6"/>
      <c r="AD44" s="4"/>
    </row>
    <row r="45" spans="1:30" ht="21.95" customHeight="1">
      <c r="A45" s="289" t="s">
        <v>42</v>
      </c>
      <c r="B45" s="97"/>
      <c r="C45" s="98"/>
      <c r="D45" s="98"/>
      <c r="E45" s="100"/>
      <c r="F45" s="100"/>
      <c r="G45" s="100"/>
      <c r="H45" s="100"/>
      <c r="I45" s="100"/>
      <c r="J45" s="100"/>
      <c r="K45" s="100"/>
      <c r="L45" s="100"/>
      <c r="M45" s="101"/>
      <c r="N45" s="99"/>
      <c r="O45" s="100"/>
      <c r="P45" s="100"/>
      <c r="Q45" s="100"/>
      <c r="R45" s="100"/>
      <c r="S45" s="101"/>
      <c r="T45" s="99"/>
      <c r="U45" s="100"/>
      <c r="V45" s="99"/>
      <c r="W45" s="101"/>
      <c r="X45" s="223"/>
      <c r="Y45" s="226"/>
      <c r="Z45" s="225"/>
      <c r="AA45" s="261"/>
      <c r="AC45" s="6"/>
      <c r="AD45" s="4"/>
    </row>
    <row r="46" spans="1:30" ht="21.95" customHeight="1">
      <c r="A46" s="289" t="s">
        <v>52</v>
      </c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101"/>
      <c r="N46" s="99"/>
      <c r="O46" s="100"/>
      <c r="P46" s="100"/>
      <c r="Q46" s="100"/>
      <c r="R46" s="100"/>
      <c r="S46" s="101"/>
      <c r="T46" s="292"/>
      <c r="U46" s="161"/>
      <c r="V46" s="159"/>
      <c r="W46" s="180"/>
      <c r="X46" s="293"/>
      <c r="Y46" s="224"/>
      <c r="Z46" s="225"/>
      <c r="AA46" s="261"/>
    </row>
    <row r="47" spans="1:30" ht="21.95" customHeight="1" thickBot="1">
      <c r="A47" s="289" t="s">
        <v>53</v>
      </c>
      <c r="B47" s="115"/>
      <c r="C47" s="116"/>
      <c r="D47" s="116"/>
      <c r="E47" s="118"/>
      <c r="F47" s="118"/>
      <c r="G47" s="118"/>
      <c r="H47" s="118"/>
      <c r="I47" s="118"/>
      <c r="J47" s="118"/>
      <c r="K47" s="118"/>
      <c r="L47" s="118"/>
      <c r="M47" s="119"/>
      <c r="N47" s="117"/>
      <c r="O47" s="118"/>
      <c r="P47" s="118"/>
      <c r="Q47" s="118"/>
      <c r="R47" s="118"/>
      <c r="S47" s="119"/>
      <c r="T47" s="117"/>
      <c r="U47" s="118"/>
      <c r="V47" s="117"/>
      <c r="W47" s="119"/>
      <c r="X47" s="228"/>
      <c r="Y47" s="229"/>
      <c r="Z47" s="230"/>
      <c r="AA47" s="262"/>
    </row>
  </sheetData>
  <mergeCells count="10">
    <mergeCell ref="AA3:AA5"/>
    <mergeCell ref="A3:A4"/>
    <mergeCell ref="X4:X5"/>
    <mergeCell ref="B3:X3"/>
    <mergeCell ref="Z3:Z5"/>
    <mergeCell ref="Y3:Y5"/>
    <mergeCell ref="B4:M4"/>
    <mergeCell ref="V4:W4"/>
    <mergeCell ref="N4:S4"/>
    <mergeCell ref="T4:U4"/>
  </mergeCells>
  <conditionalFormatting sqref="P38">
    <cfRule type="containsText" dxfId="179" priority="26" operator="containsText" text="неверно">
      <formula>NOT(ISERROR(SEARCH("неверно",P38)))</formula>
    </cfRule>
  </conditionalFormatting>
  <conditionalFormatting sqref="P38">
    <cfRule type="containsText" dxfId="178" priority="25" operator="containsText" text="неверно">
      <formula>NOT(ISERROR(SEARCH("неверно",P38)))</formula>
    </cfRule>
  </conditionalFormatting>
  <conditionalFormatting sqref="T38">
    <cfRule type="containsText" dxfId="177" priority="24" operator="containsText" text="неверно">
      <formula>NOT(ISERROR(SEARCH("неверно",T38)))</formula>
    </cfRule>
  </conditionalFormatting>
  <conditionalFormatting sqref="T38">
    <cfRule type="containsText" dxfId="176" priority="23" operator="containsText" text="неверно">
      <formula>NOT(ISERROR(SEARCH("неверно",T38)))</formula>
    </cfRule>
  </conditionalFormatting>
  <conditionalFormatting sqref="T46">
    <cfRule type="containsText" dxfId="175" priority="22" operator="containsText" text="неверно">
      <formula>NOT(ISERROR(SEARCH("неверно",T46)))</formula>
    </cfRule>
  </conditionalFormatting>
  <conditionalFormatting sqref="T46">
    <cfRule type="containsText" dxfId="174" priority="21" operator="containsText" text="неверно">
      <formula>NOT(ISERROR(SEARCH("неверно",T46)))</formula>
    </cfRule>
  </conditionalFormatting>
  <conditionalFormatting sqref="T26">
    <cfRule type="containsText" dxfId="173" priority="20" operator="containsText" text="неверно">
      <formula>NOT(ISERROR(SEARCH("неверно",T26)))</formula>
    </cfRule>
  </conditionalFormatting>
  <conditionalFormatting sqref="T26">
    <cfRule type="containsText" dxfId="172" priority="19" operator="containsText" text="неверно">
      <formula>NOT(ISERROR(SEARCH("неверно",T26)))</formula>
    </cfRule>
  </conditionalFormatting>
  <conditionalFormatting sqref="V26">
    <cfRule type="containsText" dxfId="171" priority="18" operator="containsText" text="неверно">
      <formula>NOT(ISERROR(SEARCH("неверно",V26)))</formula>
    </cfRule>
  </conditionalFormatting>
  <conditionalFormatting sqref="V26">
    <cfRule type="containsText" dxfId="170" priority="17" operator="containsText" text="неверно">
      <formula>NOT(ISERROR(SEARCH("неверно",V26)))</formula>
    </cfRule>
  </conditionalFormatting>
  <conditionalFormatting sqref="T27">
    <cfRule type="containsText" dxfId="169" priority="16" operator="containsText" text="неверно">
      <formula>NOT(ISERROR(SEARCH("неверно",T27)))</formula>
    </cfRule>
  </conditionalFormatting>
  <conditionalFormatting sqref="T27">
    <cfRule type="containsText" dxfId="168" priority="15" operator="containsText" text="неверно">
      <formula>NOT(ISERROR(SEARCH("неверно",T27)))</formula>
    </cfRule>
  </conditionalFormatting>
  <conditionalFormatting sqref="V27">
    <cfRule type="containsText" dxfId="167" priority="14" operator="containsText" text="неверно">
      <formula>NOT(ISERROR(SEARCH("неверно",V27)))</formula>
    </cfRule>
  </conditionalFormatting>
  <conditionalFormatting sqref="V27">
    <cfRule type="containsText" dxfId="166" priority="13" operator="containsText" text="неверно">
      <formula>NOT(ISERROR(SEARCH("неверно",V27)))</formula>
    </cfRule>
  </conditionalFormatting>
  <conditionalFormatting sqref="T44">
    <cfRule type="containsText" dxfId="165" priority="12" operator="containsText" text="неверно">
      <formula>NOT(ISERROR(SEARCH("неверно",T44)))</formula>
    </cfRule>
  </conditionalFormatting>
  <conditionalFormatting sqref="T44">
    <cfRule type="containsText" dxfId="164" priority="11" operator="containsText" text="неверно">
      <formula>NOT(ISERROR(SEARCH("неверно",T44)))</formula>
    </cfRule>
  </conditionalFormatting>
  <conditionalFormatting sqref="T10">
    <cfRule type="containsText" dxfId="163" priority="10" operator="containsText" text="неверно">
      <formula>NOT(ISERROR(SEARCH("неверно",T10)))</formula>
    </cfRule>
  </conditionalFormatting>
  <conditionalFormatting sqref="T10">
    <cfRule type="containsText" dxfId="162" priority="9" operator="containsText" text="неверно">
      <formula>NOT(ISERROR(SEARCH("неверно",T10)))</formula>
    </cfRule>
  </conditionalFormatting>
  <conditionalFormatting sqref="T21">
    <cfRule type="containsText" dxfId="161" priority="8" operator="containsText" text="неверно">
      <formula>NOT(ISERROR(SEARCH("неверно",T21)))</formula>
    </cfRule>
  </conditionalFormatting>
  <conditionalFormatting sqref="T21">
    <cfRule type="containsText" dxfId="160" priority="7" operator="containsText" text="неверно">
      <formula>NOT(ISERROR(SEARCH("неверно",T21)))</formula>
    </cfRule>
  </conditionalFormatting>
  <conditionalFormatting sqref="T23">
    <cfRule type="containsText" dxfId="159" priority="6" operator="containsText" text="неверно">
      <formula>NOT(ISERROR(SEARCH("неверно",T23)))</formula>
    </cfRule>
  </conditionalFormatting>
  <conditionalFormatting sqref="T23">
    <cfRule type="containsText" dxfId="158" priority="5" operator="containsText" text="неверно">
      <formula>NOT(ISERROR(SEARCH("неверно",T23)))</formula>
    </cfRule>
  </conditionalFormatting>
  <conditionalFormatting sqref="T34">
    <cfRule type="containsText" dxfId="157" priority="4" operator="containsText" text="неверно">
      <formula>NOT(ISERROR(SEARCH("неверно",T34)))</formula>
    </cfRule>
  </conditionalFormatting>
  <conditionalFormatting sqref="T34">
    <cfRule type="containsText" dxfId="156" priority="3" operator="containsText" text="неверно">
      <formula>NOT(ISERROR(SEARCH("неверно",T34)))</formula>
    </cfRule>
  </conditionalFormatting>
  <conditionalFormatting sqref="V34">
    <cfRule type="containsText" dxfId="155" priority="2" operator="containsText" text="неверно">
      <formula>NOT(ISERROR(SEARCH("неверно",V34)))</formula>
    </cfRule>
  </conditionalFormatting>
  <conditionalFormatting sqref="V34">
    <cfRule type="containsText" dxfId="154" priority="1" operator="containsText" text="неверно">
      <formula>NOT(ISERROR(SEARCH("неверно",V34)))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J4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C12" sqref="AC12"/>
    </sheetView>
  </sheetViews>
  <sheetFormatPr defaultRowHeight="15"/>
  <cols>
    <col min="1" max="1" width="37.7109375" style="1" customWidth="1"/>
    <col min="2" max="25" width="4.140625" customWidth="1"/>
    <col min="26" max="26" width="12.42578125" customWidth="1"/>
    <col min="27" max="27" width="10.5703125" customWidth="1"/>
    <col min="28" max="28" width="12.42578125" customWidth="1"/>
    <col min="29" max="30" width="10.5703125" customWidth="1"/>
    <col min="31" max="32" width="12.140625" customWidth="1"/>
    <col min="33" max="33" width="10.5703125" customWidth="1"/>
  </cols>
  <sheetData>
    <row r="2" spans="1:36" s="2" customFormat="1" ht="16.5" customHeight="1" thickBot="1">
      <c r="A2" s="3"/>
    </row>
    <row r="3" spans="1:36" ht="27" customHeight="1" thickBot="1">
      <c r="A3" s="397"/>
      <c r="B3" s="432" t="s">
        <v>31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4"/>
      <c r="AE3" s="435" t="s">
        <v>3</v>
      </c>
      <c r="AF3" s="415" t="s">
        <v>16</v>
      </c>
      <c r="AG3" s="399" t="s">
        <v>4</v>
      </c>
    </row>
    <row r="4" spans="1:36" ht="23.25" customHeight="1" thickBot="1">
      <c r="A4" s="398"/>
      <c r="B4" s="438" t="s">
        <v>11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0" t="s">
        <v>12</v>
      </c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2"/>
      <c r="Z4" s="430" t="s">
        <v>0</v>
      </c>
      <c r="AA4" s="431"/>
      <c r="AB4" s="430" t="s">
        <v>1</v>
      </c>
      <c r="AC4" s="431"/>
      <c r="AD4" s="402" t="s">
        <v>2</v>
      </c>
      <c r="AE4" s="436"/>
      <c r="AF4" s="416"/>
      <c r="AG4" s="400"/>
    </row>
    <row r="5" spans="1:36" ht="21.75" customHeight="1" thickBot="1">
      <c r="A5" s="47" t="s">
        <v>40</v>
      </c>
      <c r="B5" s="42">
        <v>1</v>
      </c>
      <c r="C5" s="27">
        <v>2</v>
      </c>
      <c r="D5" s="27">
        <v>3</v>
      </c>
      <c r="E5" s="28">
        <v>4</v>
      </c>
      <c r="F5" s="27">
        <v>5</v>
      </c>
      <c r="G5" s="27">
        <v>6</v>
      </c>
      <c r="H5" s="28">
        <v>7</v>
      </c>
      <c r="I5" s="27">
        <v>8</v>
      </c>
      <c r="J5" s="27">
        <v>9</v>
      </c>
      <c r="K5" s="28">
        <v>10</v>
      </c>
      <c r="L5" s="28">
        <v>11</v>
      </c>
      <c r="M5" s="28">
        <v>12</v>
      </c>
      <c r="N5" s="29">
        <v>1</v>
      </c>
      <c r="O5" s="28">
        <v>2</v>
      </c>
      <c r="P5" s="28">
        <v>3</v>
      </c>
      <c r="Q5" s="28">
        <v>4</v>
      </c>
      <c r="R5" s="28">
        <v>5</v>
      </c>
      <c r="S5" s="28">
        <v>6</v>
      </c>
      <c r="T5" s="28">
        <v>7</v>
      </c>
      <c r="U5" s="28">
        <v>8</v>
      </c>
      <c r="V5" s="28">
        <v>9</v>
      </c>
      <c r="W5" s="28">
        <v>10</v>
      </c>
      <c r="X5" s="28">
        <v>11</v>
      </c>
      <c r="Y5" s="30">
        <v>12</v>
      </c>
      <c r="Z5" s="24" t="s">
        <v>5</v>
      </c>
      <c r="AA5" s="25" t="s">
        <v>6</v>
      </c>
      <c r="AB5" s="24" t="s">
        <v>5</v>
      </c>
      <c r="AC5" s="25" t="s">
        <v>6</v>
      </c>
      <c r="AD5" s="403"/>
      <c r="AE5" s="437"/>
      <c r="AF5" s="417"/>
      <c r="AG5" s="401"/>
    </row>
    <row r="6" spans="1:36" ht="21.95" customHeight="1">
      <c r="A6" s="312" t="s">
        <v>17</v>
      </c>
      <c r="B6" s="14">
        <v>1</v>
      </c>
      <c r="C6" s="15">
        <v>1</v>
      </c>
      <c r="D6" s="15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6">
        <v>1</v>
      </c>
      <c r="N6" s="17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6">
        <v>1</v>
      </c>
      <c r="Z6" s="287">
        <v>45054</v>
      </c>
      <c r="AA6" s="299">
        <v>0.40211805555555552</v>
      </c>
      <c r="AB6" s="52">
        <v>45054</v>
      </c>
      <c r="AC6" s="54">
        <v>0.47490740740740739</v>
      </c>
      <c r="AD6" s="53">
        <f t="shared" ref="AD6:AD13" si="0">AC6-AA6</f>
        <v>7.2789351851851869E-2</v>
      </c>
      <c r="AE6" s="205"/>
      <c r="AF6" s="88">
        <f t="shared" ref="AF6:AF13" si="1">SUM(B6:Y6)-AE6</f>
        <v>24</v>
      </c>
      <c r="AG6" s="62">
        <v>1</v>
      </c>
      <c r="AI6" s="6"/>
      <c r="AJ6" s="4"/>
    </row>
    <row r="7" spans="1:36" ht="21.95" customHeight="1">
      <c r="A7" s="313" t="s">
        <v>20</v>
      </c>
      <c r="B7" s="9">
        <v>1</v>
      </c>
      <c r="C7" s="5">
        <v>1</v>
      </c>
      <c r="D7" s="5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10">
        <v>1</v>
      </c>
      <c r="N7" s="1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Y7" s="10">
        <v>1</v>
      </c>
      <c r="Z7" s="216">
        <v>45052</v>
      </c>
      <c r="AA7" s="300">
        <v>0.61903935185185188</v>
      </c>
      <c r="AB7" s="49">
        <v>45052</v>
      </c>
      <c r="AC7" s="211">
        <v>0.69467592592592586</v>
      </c>
      <c r="AD7" s="51">
        <f t="shared" si="0"/>
        <v>7.5636574074073981E-2</v>
      </c>
      <c r="AE7" s="60"/>
      <c r="AF7" s="61">
        <f t="shared" si="1"/>
        <v>24</v>
      </c>
      <c r="AG7" s="45">
        <v>2</v>
      </c>
    </row>
    <row r="8" spans="1:36" ht="21.95" customHeight="1">
      <c r="A8" s="313" t="s">
        <v>24</v>
      </c>
      <c r="B8" s="9">
        <v>1</v>
      </c>
      <c r="C8" s="5">
        <v>1</v>
      </c>
      <c r="D8" s="5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10">
        <v>1</v>
      </c>
      <c r="N8" s="18">
        <v>1</v>
      </c>
      <c r="O8" s="8">
        <v>1</v>
      </c>
      <c r="P8" s="8">
        <v>1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10">
        <v>1</v>
      </c>
      <c r="Z8" s="216">
        <v>45033</v>
      </c>
      <c r="AA8" s="300">
        <v>0.54625000000000001</v>
      </c>
      <c r="AB8" s="216">
        <v>45033</v>
      </c>
      <c r="AC8" s="211">
        <v>0.63246527777777783</v>
      </c>
      <c r="AD8" s="51">
        <f t="shared" si="0"/>
        <v>8.6215277777777821E-2</v>
      </c>
      <c r="AE8" s="60"/>
      <c r="AF8" s="61">
        <f t="shared" si="1"/>
        <v>24</v>
      </c>
      <c r="AG8" s="45">
        <v>3</v>
      </c>
      <c r="AI8" s="6"/>
      <c r="AJ8" s="4"/>
    </row>
    <row r="9" spans="1:36" ht="21.95" customHeight="1">
      <c r="A9" s="313" t="s">
        <v>23</v>
      </c>
      <c r="B9" s="9">
        <v>1</v>
      </c>
      <c r="C9" s="5">
        <v>1</v>
      </c>
      <c r="D9" s="5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10">
        <v>1</v>
      </c>
      <c r="N9" s="1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10">
        <v>1</v>
      </c>
      <c r="Z9" s="216">
        <v>45044</v>
      </c>
      <c r="AA9" s="300">
        <v>0.60972222222222217</v>
      </c>
      <c r="AB9" s="49">
        <v>45044</v>
      </c>
      <c r="AC9" s="211">
        <v>0.69791666666666663</v>
      </c>
      <c r="AD9" s="51">
        <f t="shared" si="0"/>
        <v>8.8194444444444464E-2</v>
      </c>
      <c r="AE9" s="60"/>
      <c r="AF9" s="61">
        <f t="shared" si="1"/>
        <v>24</v>
      </c>
      <c r="AG9" s="45">
        <v>4</v>
      </c>
      <c r="AI9" s="6"/>
      <c r="AJ9" s="4"/>
    </row>
    <row r="10" spans="1:36" ht="21.95" customHeight="1">
      <c r="A10" s="313" t="s">
        <v>19</v>
      </c>
      <c r="B10" s="9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10">
        <v>1</v>
      </c>
      <c r="N10" s="18">
        <v>1</v>
      </c>
      <c r="O10" s="8">
        <v>1</v>
      </c>
      <c r="P10" s="8">
        <v>1</v>
      </c>
      <c r="Q10" s="8">
        <v>1</v>
      </c>
      <c r="R10" s="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10">
        <v>1</v>
      </c>
      <c r="Z10" s="55">
        <v>45052</v>
      </c>
      <c r="AA10" s="307">
        <v>0.5788078703703704</v>
      </c>
      <c r="AB10" s="317">
        <v>45052</v>
      </c>
      <c r="AC10" s="58">
        <v>0.68475694444444446</v>
      </c>
      <c r="AD10" s="59">
        <f t="shared" si="0"/>
        <v>0.10594907407407406</v>
      </c>
      <c r="AE10" s="60"/>
      <c r="AF10" s="61">
        <f t="shared" si="1"/>
        <v>24</v>
      </c>
      <c r="AG10" s="45">
        <v>5</v>
      </c>
      <c r="AI10" s="6"/>
      <c r="AJ10" s="4"/>
    </row>
    <row r="11" spans="1:36" ht="21.95" customHeight="1">
      <c r="A11" s="313" t="s">
        <v>45</v>
      </c>
      <c r="B11" s="9">
        <v>1</v>
      </c>
      <c r="C11" s="5">
        <v>1</v>
      </c>
      <c r="D11" s="5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10">
        <v>1</v>
      </c>
      <c r="N11" s="18">
        <v>1</v>
      </c>
      <c r="O11" s="8">
        <v>1</v>
      </c>
      <c r="P11" s="8">
        <v>1</v>
      </c>
      <c r="Q11" s="8">
        <v>1</v>
      </c>
      <c r="R11" s="8">
        <v>1</v>
      </c>
      <c r="S11" s="8">
        <v>1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10">
        <v>1</v>
      </c>
      <c r="Z11" s="217">
        <v>45024</v>
      </c>
      <c r="AA11" s="302">
        <v>0.50474537037037037</v>
      </c>
      <c r="AB11" s="217">
        <v>45024</v>
      </c>
      <c r="AC11" s="211">
        <v>0.66011574074074075</v>
      </c>
      <c r="AD11" s="51">
        <f t="shared" si="0"/>
        <v>0.15537037037037038</v>
      </c>
      <c r="AE11" s="60"/>
      <c r="AF11" s="61">
        <f t="shared" si="1"/>
        <v>24</v>
      </c>
      <c r="AG11" s="45">
        <v>6</v>
      </c>
      <c r="AI11" s="6"/>
      <c r="AJ11" s="4"/>
    </row>
    <row r="12" spans="1:36" ht="21.95" customHeight="1">
      <c r="A12" s="313" t="s">
        <v>8</v>
      </c>
      <c r="B12" s="9">
        <v>1</v>
      </c>
      <c r="C12" s="5">
        <v>1</v>
      </c>
      <c r="D12" s="5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10">
        <v>1</v>
      </c>
      <c r="N12" s="1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10">
        <v>1</v>
      </c>
      <c r="Z12" s="216">
        <v>45056</v>
      </c>
      <c r="AA12" s="300">
        <v>0.42067129629629635</v>
      </c>
      <c r="AB12" s="49">
        <v>45056</v>
      </c>
      <c r="AC12" s="211">
        <v>0.59901620370370368</v>
      </c>
      <c r="AD12" s="51">
        <f t="shared" si="0"/>
        <v>0.17834490740740733</v>
      </c>
      <c r="AE12" s="60"/>
      <c r="AF12" s="61">
        <f t="shared" si="1"/>
        <v>24</v>
      </c>
      <c r="AG12" s="45">
        <v>7</v>
      </c>
      <c r="AI12" s="6"/>
      <c r="AJ12" s="4"/>
    </row>
    <row r="13" spans="1:36" ht="21.95" customHeight="1">
      <c r="A13" s="314" t="s">
        <v>9</v>
      </c>
      <c r="B13" s="9">
        <v>1</v>
      </c>
      <c r="C13" s="5">
        <v>1</v>
      </c>
      <c r="D13" s="5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10">
        <v>1</v>
      </c>
      <c r="N13" s="18">
        <v>1</v>
      </c>
      <c r="O13" s="8">
        <v>1</v>
      </c>
      <c r="P13" s="8">
        <v>1</v>
      </c>
      <c r="Q13" s="8">
        <v>1</v>
      </c>
      <c r="R13" s="8">
        <v>1</v>
      </c>
      <c r="S13" s="8">
        <v>1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10">
        <v>1</v>
      </c>
      <c r="Z13" s="216">
        <v>44981</v>
      </c>
      <c r="AA13" s="300">
        <v>0.42025462962962962</v>
      </c>
      <c r="AB13" s="216">
        <v>44981</v>
      </c>
      <c r="AC13" s="211">
        <v>0.62983796296296302</v>
      </c>
      <c r="AD13" s="51">
        <f t="shared" si="0"/>
        <v>0.2095833333333334</v>
      </c>
      <c r="AE13" s="60"/>
      <c r="AF13" s="61">
        <f t="shared" si="1"/>
        <v>24</v>
      </c>
      <c r="AG13" s="45">
        <v>8</v>
      </c>
      <c r="AI13" s="6"/>
      <c r="AJ13" s="4"/>
    </row>
    <row r="14" spans="1:36" ht="21.95" customHeight="1">
      <c r="A14" s="313" t="s">
        <v>49</v>
      </c>
      <c r="B14" s="97"/>
      <c r="C14" s="98"/>
      <c r="D14" s="98"/>
      <c r="E14" s="100"/>
      <c r="F14" s="100"/>
      <c r="G14" s="100"/>
      <c r="H14" s="100"/>
      <c r="I14" s="100"/>
      <c r="J14" s="100"/>
      <c r="K14" s="100"/>
      <c r="L14" s="100"/>
      <c r="M14" s="101"/>
      <c r="N14" s="99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  <c r="Z14" s="99"/>
      <c r="AA14" s="100"/>
      <c r="AB14" s="99"/>
      <c r="AC14" s="101"/>
      <c r="AD14" s="223"/>
      <c r="AE14" s="224"/>
      <c r="AF14" s="225"/>
      <c r="AG14" s="260"/>
      <c r="AI14" s="6"/>
      <c r="AJ14" s="7"/>
    </row>
    <row r="15" spans="1:36" ht="21.95" customHeight="1">
      <c r="A15" s="313" t="s">
        <v>54</v>
      </c>
      <c r="B15" s="97"/>
      <c r="C15" s="98"/>
      <c r="D15" s="98"/>
      <c r="E15" s="100"/>
      <c r="F15" s="100"/>
      <c r="G15" s="100"/>
      <c r="H15" s="100"/>
      <c r="I15" s="100"/>
      <c r="J15" s="100"/>
      <c r="K15" s="100"/>
      <c r="L15" s="100"/>
      <c r="M15" s="101"/>
      <c r="N15" s="99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1"/>
      <c r="Z15" s="99"/>
      <c r="AA15" s="100"/>
      <c r="AB15" s="99"/>
      <c r="AC15" s="101"/>
      <c r="AD15" s="223"/>
      <c r="AE15" s="224"/>
      <c r="AF15" s="225"/>
      <c r="AG15" s="260"/>
      <c r="AI15" s="6"/>
      <c r="AJ15" s="4"/>
    </row>
    <row r="16" spans="1:36" ht="21.95" customHeight="1">
      <c r="A16" s="313" t="s">
        <v>38</v>
      </c>
      <c r="B16" s="97"/>
      <c r="C16" s="98"/>
      <c r="D16" s="98"/>
      <c r="E16" s="100"/>
      <c r="F16" s="100"/>
      <c r="G16" s="100"/>
      <c r="H16" s="100"/>
      <c r="I16" s="100"/>
      <c r="J16" s="100"/>
      <c r="K16" s="100"/>
      <c r="L16" s="100"/>
      <c r="M16" s="101"/>
      <c r="N16" s="99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  <c r="Z16" s="99"/>
      <c r="AA16" s="100"/>
      <c r="AB16" s="99"/>
      <c r="AC16" s="101"/>
      <c r="AD16" s="223"/>
      <c r="AE16" s="224"/>
      <c r="AF16" s="225"/>
      <c r="AG16" s="261"/>
      <c r="AI16" s="6"/>
      <c r="AJ16" s="4"/>
    </row>
    <row r="17" spans="1:36" ht="21.95" customHeight="1">
      <c r="A17" s="313" t="s">
        <v>46</v>
      </c>
      <c r="B17" s="97"/>
      <c r="C17" s="98"/>
      <c r="D17" s="98"/>
      <c r="E17" s="100"/>
      <c r="F17" s="100"/>
      <c r="G17" s="100"/>
      <c r="H17" s="100"/>
      <c r="I17" s="100"/>
      <c r="J17" s="100"/>
      <c r="K17" s="100"/>
      <c r="L17" s="100"/>
      <c r="M17" s="101"/>
      <c r="N17" s="99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1"/>
      <c r="Z17" s="99"/>
      <c r="AA17" s="100"/>
      <c r="AB17" s="99"/>
      <c r="AC17" s="101"/>
      <c r="AD17" s="223"/>
      <c r="AE17" s="224"/>
      <c r="AF17" s="225"/>
      <c r="AG17" s="261"/>
      <c r="AI17" s="6"/>
      <c r="AJ17" s="4"/>
    </row>
    <row r="18" spans="1:36" ht="21.95" customHeight="1">
      <c r="A18" s="313" t="s">
        <v>28</v>
      </c>
      <c r="B18" s="97"/>
      <c r="C18" s="98"/>
      <c r="D18" s="98"/>
      <c r="E18" s="100"/>
      <c r="F18" s="100"/>
      <c r="G18" s="100"/>
      <c r="H18" s="100"/>
      <c r="I18" s="100"/>
      <c r="J18" s="100"/>
      <c r="K18" s="100"/>
      <c r="L18" s="100"/>
      <c r="M18" s="101"/>
      <c r="N18" s="99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1"/>
      <c r="Z18" s="99"/>
      <c r="AA18" s="100"/>
      <c r="AB18" s="99"/>
      <c r="AC18" s="101"/>
      <c r="AD18" s="223"/>
      <c r="AE18" s="224"/>
      <c r="AF18" s="225"/>
      <c r="AG18" s="261"/>
      <c r="AI18" s="6"/>
      <c r="AJ18" s="4"/>
    </row>
    <row r="19" spans="1:36" ht="21.95" customHeight="1">
      <c r="A19" s="313" t="s">
        <v>50</v>
      </c>
      <c r="B19" s="97"/>
      <c r="C19" s="98"/>
      <c r="D19" s="98"/>
      <c r="E19" s="100"/>
      <c r="F19" s="100"/>
      <c r="G19" s="100"/>
      <c r="H19" s="100"/>
      <c r="I19" s="100"/>
      <c r="J19" s="100"/>
      <c r="K19" s="100"/>
      <c r="L19" s="100"/>
      <c r="M19" s="101"/>
      <c r="N19" s="99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1"/>
      <c r="Z19" s="99"/>
      <c r="AA19" s="100"/>
      <c r="AB19" s="99"/>
      <c r="AC19" s="101"/>
      <c r="AD19" s="223"/>
      <c r="AE19" s="224"/>
      <c r="AF19" s="225"/>
      <c r="AG19" s="261"/>
      <c r="AI19" s="6"/>
      <c r="AJ19" s="4"/>
    </row>
    <row r="20" spans="1:36" ht="21.95" customHeight="1">
      <c r="A20" s="313" t="s">
        <v>37</v>
      </c>
      <c r="B20" s="97"/>
      <c r="C20" s="98"/>
      <c r="D20" s="98"/>
      <c r="E20" s="100"/>
      <c r="F20" s="100"/>
      <c r="G20" s="100"/>
      <c r="H20" s="100"/>
      <c r="I20" s="100"/>
      <c r="J20" s="100"/>
      <c r="K20" s="100"/>
      <c r="L20" s="100"/>
      <c r="M20" s="101"/>
      <c r="N20" s="99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1"/>
      <c r="Z20" s="99"/>
      <c r="AA20" s="100"/>
      <c r="AB20" s="99"/>
      <c r="AC20" s="101"/>
      <c r="AD20" s="223"/>
      <c r="AE20" s="224"/>
      <c r="AF20" s="225"/>
      <c r="AG20" s="261"/>
      <c r="AI20" s="6"/>
      <c r="AJ20" s="4"/>
    </row>
    <row r="21" spans="1:36" ht="21.95" customHeight="1">
      <c r="A21" s="313" t="s">
        <v>22</v>
      </c>
      <c r="B21" s="97"/>
      <c r="C21" s="98"/>
      <c r="D21" s="98"/>
      <c r="E21" s="100"/>
      <c r="F21" s="100"/>
      <c r="G21" s="100"/>
      <c r="H21" s="100"/>
      <c r="I21" s="100"/>
      <c r="J21" s="100"/>
      <c r="K21" s="100"/>
      <c r="L21" s="100"/>
      <c r="M21" s="101"/>
      <c r="N21" s="99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1"/>
      <c r="Z21" s="99"/>
      <c r="AA21" s="100"/>
      <c r="AB21" s="99"/>
      <c r="AC21" s="101"/>
      <c r="AD21" s="223"/>
      <c r="AE21" s="226"/>
      <c r="AF21" s="225"/>
      <c r="AG21" s="261"/>
      <c r="AI21" s="6"/>
      <c r="AJ21" s="4"/>
    </row>
    <row r="22" spans="1:36" ht="21.95" customHeight="1">
      <c r="A22" s="313" t="s">
        <v>48</v>
      </c>
      <c r="B22" s="159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80"/>
      <c r="N22" s="248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80"/>
      <c r="Z22" s="292"/>
      <c r="AA22" s="161"/>
      <c r="AB22" s="248"/>
      <c r="AC22" s="180"/>
      <c r="AD22" s="293"/>
      <c r="AE22" s="226"/>
      <c r="AF22" s="225"/>
      <c r="AG22" s="261"/>
      <c r="AI22" s="6"/>
      <c r="AJ22" s="4"/>
    </row>
    <row r="23" spans="1:36" ht="21.95" customHeight="1">
      <c r="A23" s="313" t="s">
        <v>56</v>
      </c>
      <c r="B23" s="97"/>
      <c r="C23" s="98"/>
      <c r="D23" s="98"/>
      <c r="E23" s="100"/>
      <c r="F23" s="100"/>
      <c r="G23" s="100"/>
      <c r="H23" s="100"/>
      <c r="I23" s="100"/>
      <c r="J23" s="100"/>
      <c r="K23" s="100"/>
      <c r="L23" s="100"/>
      <c r="M23" s="101"/>
      <c r="N23" s="99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1"/>
      <c r="Z23" s="99"/>
      <c r="AA23" s="100"/>
      <c r="AB23" s="99"/>
      <c r="AC23" s="101"/>
      <c r="AD23" s="223"/>
      <c r="AE23" s="226"/>
      <c r="AF23" s="225"/>
      <c r="AG23" s="261"/>
      <c r="AI23" s="6"/>
      <c r="AJ23" s="4"/>
    </row>
    <row r="24" spans="1:36" ht="21.95" customHeight="1">
      <c r="A24" s="313" t="s">
        <v>36</v>
      </c>
      <c r="B24" s="97"/>
      <c r="C24" s="98"/>
      <c r="D24" s="98"/>
      <c r="E24" s="100"/>
      <c r="F24" s="100"/>
      <c r="G24" s="100"/>
      <c r="H24" s="100"/>
      <c r="I24" s="100"/>
      <c r="J24" s="100"/>
      <c r="K24" s="100"/>
      <c r="L24" s="100"/>
      <c r="M24" s="101"/>
      <c r="N24" s="99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1"/>
      <c r="Z24" s="99"/>
      <c r="AA24" s="100"/>
      <c r="AB24" s="99"/>
      <c r="AC24" s="101"/>
      <c r="AD24" s="223"/>
      <c r="AE24" s="226"/>
      <c r="AF24" s="225"/>
      <c r="AG24" s="261"/>
      <c r="AI24" s="6"/>
      <c r="AJ24" s="4"/>
    </row>
    <row r="25" spans="1:36" ht="21.95" customHeight="1">
      <c r="A25" s="313" t="s">
        <v>35</v>
      </c>
      <c r="B25" s="97"/>
      <c r="C25" s="98"/>
      <c r="D25" s="98"/>
      <c r="E25" s="100"/>
      <c r="F25" s="100"/>
      <c r="G25" s="100"/>
      <c r="H25" s="100"/>
      <c r="I25" s="100"/>
      <c r="J25" s="100"/>
      <c r="K25" s="100"/>
      <c r="L25" s="100"/>
      <c r="M25" s="101"/>
      <c r="N25" s="99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1"/>
      <c r="Z25" s="99"/>
      <c r="AA25" s="100"/>
      <c r="AB25" s="99"/>
      <c r="AC25" s="101"/>
      <c r="AD25" s="223"/>
      <c r="AE25" s="226"/>
      <c r="AF25" s="225"/>
      <c r="AG25" s="261"/>
      <c r="AI25" s="6"/>
      <c r="AJ25" s="4"/>
    </row>
    <row r="26" spans="1:36" ht="21.95" customHeight="1">
      <c r="A26" s="313" t="s">
        <v>47</v>
      </c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101"/>
      <c r="N26" s="248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80"/>
      <c r="Z26" s="292"/>
      <c r="AA26" s="161"/>
      <c r="AB26" s="159"/>
      <c r="AC26" s="180"/>
      <c r="AD26" s="293"/>
      <c r="AE26" s="224"/>
      <c r="AF26" s="225"/>
      <c r="AG26" s="261"/>
      <c r="AI26" s="6"/>
      <c r="AJ26" s="4"/>
    </row>
    <row r="27" spans="1:36" ht="21.95" customHeight="1">
      <c r="A27" s="313" t="s">
        <v>10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101"/>
      <c r="N27" s="99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1"/>
      <c r="Z27" s="292"/>
      <c r="AA27" s="161"/>
      <c r="AB27" s="159"/>
      <c r="AC27" s="180"/>
      <c r="AD27" s="293"/>
      <c r="AE27" s="224"/>
      <c r="AF27" s="225"/>
      <c r="AG27" s="261"/>
      <c r="AI27" s="6"/>
      <c r="AJ27" s="4"/>
    </row>
    <row r="28" spans="1:36" ht="21.95" customHeight="1">
      <c r="A28" s="313" t="s">
        <v>25</v>
      </c>
      <c r="B28" s="97"/>
      <c r="C28" s="98"/>
      <c r="D28" s="98"/>
      <c r="E28" s="100"/>
      <c r="F28" s="100"/>
      <c r="G28" s="100"/>
      <c r="H28" s="100"/>
      <c r="I28" s="100"/>
      <c r="J28" s="100"/>
      <c r="K28" s="100"/>
      <c r="L28" s="100"/>
      <c r="M28" s="101"/>
      <c r="N28" s="99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1"/>
      <c r="Z28" s="99"/>
      <c r="AA28" s="100"/>
      <c r="AB28" s="99"/>
      <c r="AC28" s="101"/>
      <c r="AD28" s="223"/>
      <c r="AE28" s="226"/>
      <c r="AF28" s="225"/>
      <c r="AG28" s="261"/>
      <c r="AI28" s="6"/>
      <c r="AJ28" s="4"/>
    </row>
    <row r="29" spans="1:36" ht="21.95" customHeight="1">
      <c r="A29" s="313" t="s">
        <v>26</v>
      </c>
      <c r="B29" s="97"/>
      <c r="C29" s="98"/>
      <c r="D29" s="98"/>
      <c r="E29" s="100"/>
      <c r="F29" s="100"/>
      <c r="G29" s="100"/>
      <c r="H29" s="100"/>
      <c r="I29" s="100"/>
      <c r="J29" s="100"/>
      <c r="K29" s="100"/>
      <c r="L29" s="100"/>
      <c r="M29" s="101"/>
      <c r="N29" s="99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1"/>
      <c r="Z29" s="99"/>
      <c r="AA29" s="100"/>
      <c r="AB29" s="99"/>
      <c r="AC29" s="101"/>
      <c r="AD29" s="223"/>
      <c r="AE29" s="226"/>
      <c r="AF29" s="225"/>
      <c r="AG29" s="261"/>
      <c r="AI29" s="6"/>
      <c r="AJ29" s="4"/>
    </row>
    <row r="30" spans="1:36" ht="21.95" customHeight="1">
      <c r="A30" s="313" t="s">
        <v>7</v>
      </c>
      <c r="B30" s="97"/>
      <c r="C30" s="98"/>
      <c r="D30" s="98"/>
      <c r="E30" s="100"/>
      <c r="F30" s="100"/>
      <c r="G30" s="100"/>
      <c r="H30" s="100"/>
      <c r="I30" s="100"/>
      <c r="J30" s="100"/>
      <c r="K30" s="100"/>
      <c r="L30" s="100"/>
      <c r="M30" s="101"/>
      <c r="N30" s="99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1"/>
      <c r="Z30" s="99"/>
      <c r="AA30" s="100"/>
      <c r="AB30" s="99"/>
      <c r="AC30" s="101"/>
      <c r="AD30" s="223"/>
      <c r="AE30" s="226"/>
      <c r="AF30" s="225"/>
      <c r="AG30" s="261"/>
      <c r="AI30" s="6"/>
      <c r="AJ30" s="4"/>
    </row>
    <row r="31" spans="1:36" ht="21.95" customHeight="1">
      <c r="A31" s="313" t="s">
        <v>51</v>
      </c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101"/>
      <c r="N31" s="248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80"/>
      <c r="Z31" s="292"/>
      <c r="AA31" s="161"/>
      <c r="AB31" s="248"/>
      <c r="AC31" s="180"/>
      <c r="AD31" s="293"/>
      <c r="AE31" s="226"/>
      <c r="AF31" s="225"/>
      <c r="AG31" s="261"/>
      <c r="AI31" s="6"/>
      <c r="AJ31" s="4"/>
    </row>
    <row r="32" spans="1:36" ht="21.95" customHeight="1">
      <c r="A32" s="313" t="s">
        <v>57</v>
      </c>
      <c r="B32" s="97"/>
      <c r="C32" s="98"/>
      <c r="D32" s="98"/>
      <c r="E32" s="100"/>
      <c r="F32" s="100"/>
      <c r="G32" s="100"/>
      <c r="H32" s="100"/>
      <c r="I32" s="100"/>
      <c r="J32" s="100"/>
      <c r="K32" s="100"/>
      <c r="L32" s="100"/>
      <c r="M32" s="101"/>
      <c r="N32" s="99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1"/>
      <c r="Z32" s="99"/>
      <c r="AA32" s="100"/>
      <c r="AB32" s="99"/>
      <c r="AC32" s="101"/>
      <c r="AD32" s="223"/>
      <c r="AE32" s="226"/>
      <c r="AF32" s="225"/>
      <c r="AG32" s="261"/>
      <c r="AI32" s="6"/>
      <c r="AJ32" s="4"/>
    </row>
    <row r="33" spans="1:36" ht="21.95" customHeight="1">
      <c r="A33" s="313" t="s">
        <v>55</v>
      </c>
      <c r="B33" s="97"/>
      <c r="C33" s="98"/>
      <c r="D33" s="98"/>
      <c r="E33" s="100"/>
      <c r="F33" s="100"/>
      <c r="G33" s="100"/>
      <c r="H33" s="100"/>
      <c r="I33" s="100"/>
      <c r="J33" s="100"/>
      <c r="K33" s="100"/>
      <c r="L33" s="100"/>
      <c r="M33" s="101"/>
      <c r="N33" s="99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1"/>
      <c r="Z33" s="99"/>
      <c r="AA33" s="100"/>
      <c r="AB33" s="99"/>
      <c r="AC33" s="101"/>
      <c r="AD33" s="223"/>
      <c r="AE33" s="226"/>
      <c r="AF33" s="225"/>
      <c r="AG33" s="261"/>
      <c r="AI33" s="6"/>
      <c r="AJ33" s="4"/>
    </row>
    <row r="34" spans="1:36" ht="21.95" customHeight="1">
      <c r="A34" s="313" t="s">
        <v>41</v>
      </c>
      <c r="B34" s="97"/>
      <c r="C34" s="98"/>
      <c r="D34" s="98"/>
      <c r="E34" s="100"/>
      <c r="F34" s="100"/>
      <c r="G34" s="100"/>
      <c r="H34" s="100"/>
      <c r="I34" s="100"/>
      <c r="J34" s="100"/>
      <c r="K34" s="100"/>
      <c r="L34" s="100"/>
      <c r="M34" s="101"/>
      <c r="N34" s="99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1"/>
      <c r="Z34" s="99"/>
      <c r="AA34" s="100"/>
      <c r="AB34" s="99"/>
      <c r="AC34" s="101"/>
      <c r="AD34" s="223"/>
      <c r="AE34" s="226"/>
      <c r="AF34" s="225"/>
      <c r="AG34" s="261"/>
      <c r="AI34" s="6"/>
      <c r="AJ34" s="4"/>
    </row>
    <row r="35" spans="1:36" ht="21.95" customHeight="1">
      <c r="A35" s="313" t="s">
        <v>18</v>
      </c>
      <c r="B35" s="97"/>
      <c r="C35" s="98"/>
      <c r="D35" s="98"/>
      <c r="E35" s="100"/>
      <c r="F35" s="100"/>
      <c r="G35" s="100"/>
      <c r="H35" s="100"/>
      <c r="I35" s="100"/>
      <c r="J35" s="100"/>
      <c r="K35" s="100"/>
      <c r="L35" s="100"/>
      <c r="M35" s="101"/>
      <c r="N35" s="99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1"/>
      <c r="Z35" s="99"/>
      <c r="AA35" s="100"/>
      <c r="AB35" s="99"/>
      <c r="AC35" s="101"/>
      <c r="AD35" s="223"/>
      <c r="AE35" s="226"/>
      <c r="AF35" s="225"/>
      <c r="AG35" s="261"/>
      <c r="AI35" s="6"/>
      <c r="AJ35" s="4"/>
    </row>
    <row r="36" spans="1:36" ht="21.95" customHeight="1">
      <c r="A36" s="313" t="s">
        <v>29</v>
      </c>
      <c r="B36" s="97"/>
      <c r="C36" s="98"/>
      <c r="D36" s="98"/>
      <c r="E36" s="100"/>
      <c r="F36" s="100"/>
      <c r="G36" s="100"/>
      <c r="H36" s="100"/>
      <c r="I36" s="100"/>
      <c r="J36" s="100"/>
      <c r="K36" s="100"/>
      <c r="L36" s="100"/>
      <c r="M36" s="101"/>
      <c r="N36" s="99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1"/>
      <c r="Z36" s="99"/>
      <c r="AA36" s="100"/>
      <c r="AB36" s="99"/>
      <c r="AC36" s="101"/>
      <c r="AD36" s="223"/>
      <c r="AE36" s="226"/>
      <c r="AF36" s="225"/>
      <c r="AG36" s="261"/>
      <c r="AI36" s="6"/>
      <c r="AJ36" s="4"/>
    </row>
    <row r="37" spans="1:36" ht="21.95" customHeight="1">
      <c r="A37" s="313" t="s">
        <v>27</v>
      </c>
      <c r="B37" s="159"/>
      <c r="C37" s="160"/>
      <c r="D37" s="160"/>
      <c r="E37" s="161"/>
      <c r="F37" s="161"/>
      <c r="G37" s="161"/>
      <c r="H37" s="161"/>
      <c r="I37" s="161"/>
      <c r="J37" s="161"/>
      <c r="K37" s="161"/>
      <c r="L37" s="161"/>
      <c r="M37" s="180"/>
      <c r="N37" s="248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80"/>
      <c r="Z37" s="248"/>
      <c r="AA37" s="161"/>
      <c r="AB37" s="248"/>
      <c r="AC37" s="180"/>
      <c r="AD37" s="293"/>
      <c r="AE37" s="224"/>
      <c r="AF37" s="225"/>
      <c r="AG37" s="261"/>
      <c r="AI37" s="6"/>
      <c r="AJ37" s="4"/>
    </row>
    <row r="38" spans="1:36" ht="21.95" customHeight="1">
      <c r="A38" s="313" t="s">
        <v>33</v>
      </c>
      <c r="B38" s="251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67"/>
      <c r="N38" s="294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7"/>
      <c r="Z38" s="295"/>
      <c r="AA38" s="254"/>
      <c r="AB38" s="274"/>
      <c r="AC38" s="273"/>
      <c r="AD38" s="296"/>
      <c r="AE38" s="297"/>
      <c r="AF38" s="298"/>
      <c r="AG38" s="261"/>
      <c r="AI38" s="6"/>
      <c r="AJ38" s="4"/>
    </row>
    <row r="39" spans="1:36" ht="21.95" customHeight="1">
      <c r="A39" s="313" t="s">
        <v>39</v>
      </c>
      <c r="B39" s="97"/>
      <c r="C39" s="98"/>
      <c r="D39" s="98"/>
      <c r="E39" s="100"/>
      <c r="F39" s="100"/>
      <c r="G39" s="100"/>
      <c r="H39" s="100"/>
      <c r="I39" s="100"/>
      <c r="J39" s="100"/>
      <c r="K39" s="100"/>
      <c r="L39" s="100"/>
      <c r="M39" s="101"/>
      <c r="N39" s="99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1"/>
      <c r="Z39" s="99"/>
      <c r="AA39" s="100"/>
      <c r="AB39" s="99"/>
      <c r="AC39" s="101"/>
      <c r="AD39" s="223"/>
      <c r="AE39" s="226"/>
      <c r="AF39" s="225"/>
      <c r="AG39" s="261"/>
      <c r="AI39" s="6"/>
      <c r="AJ39" s="4"/>
    </row>
    <row r="40" spans="1:36" ht="21.95" customHeight="1">
      <c r="A40" s="313" t="s">
        <v>34</v>
      </c>
      <c r="B40" s="97"/>
      <c r="C40" s="98"/>
      <c r="D40" s="98"/>
      <c r="E40" s="100"/>
      <c r="F40" s="100"/>
      <c r="G40" s="100"/>
      <c r="H40" s="100"/>
      <c r="I40" s="100"/>
      <c r="J40" s="100"/>
      <c r="K40" s="100"/>
      <c r="L40" s="100"/>
      <c r="M40" s="101"/>
      <c r="N40" s="99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1"/>
      <c r="Z40" s="99"/>
      <c r="AA40" s="100"/>
      <c r="AB40" s="99"/>
      <c r="AC40" s="101"/>
      <c r="AD40" s="223"/>
      <c r="AE40" s="226"/>
      <c r="AF40" s="225"/>
      <c r="AG40" s="261"/>
      <c r="AI40" s="6"/>
      <c r="AJ40" s="4"/>
    </row>
    <row r="41" spans="1:36" ht="21.95" customHeight="1">
      <c r="A41" s="313" t="s">
        <v>43</v>
      </c>
      <c r="B41" s="97"/>
      <c r="C41" s="98"/>
      <c r="D41" s="98"/>
      <c r="E41" s="100"/>
      <c r="F41" s="100"/>
      <c r="G41" s="100"/>
      <c r="H41" s="100"/>
      <c r="I41" s="100"/>
      <c r="J41" s="100"/>
      <c r="K41" s="100"/>
      <c r="L41" s="100"/>
      <c r="M41" s="101"/>
      <c r="N41" s="99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1"/>
      <c r="Z41" s="99"/>
      <c r="AA41" s="100"/>
      <c r="AB41" s="99"/>
      <c r="AC41" s="101"/>
      <c r="AD41" s="223"/>
      <c r="AE41" s="226"/>
      <c r="AF41" s="225"/>
      <c r="AG41" s="261"/>
      <c r="AI41" s="6"/>
      <c r="AJ41" s="4"/>
    </row>
    <row r="42" spans="1:36" ht="21.95" customHeight="1">
      <c r="A42" s="313" t="s">
        <v>44</v>
      </c>
      <c r="B42" s="97"/>
      <c r="C42" s="98"/>
      <c r="D42" s="98"/>
      <c r="E42" s="100"/>
      <c r="F42" s="100"/>
      <c r="G42" s="100"/>
      <c r="H42" s="100"/>
      <c r="I42" s="100"/>
      <c r="J42" s="100"/>
      <c r="K42" s="100"/>
      <c r="L42" s="100"/>
      <c r="M42" s="101"/>
      <c r="N42" s="99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1"/>
      <c r="Z42" s="99"/>
      <c r="AA42" s="100"/>
      <c r="AB42" s="99"/>
      <c r="AC42" s="101"/>
      <c r="AD42" s="223"/>
      <c r="AE42" s="226"/>
      <c r="AF42" s="225"/>
      <c r="AG42" s="261"/>
      <c r="AI42" s="6"/>
      <c r="AJ42" s="4"/>
    </row>
    <row r="43" spans="1:36" ht="21.95" customHeight="1">
      <c r="A43" s="313" t="s">
        <v>21</v>
      </c>
      <c r="B43" s="159"/>
      <c r="C43" s="160"/>
      <c r="D43" s="160"/>
      <c r="E43" s="161"/>
      <c r="F43" s="161"/>
      <c r="G43" s="161"/>
      <c r="H43" s="161"/>
      <c r="I43" s="161"/>
      <c r="J43" s="161"/>
      <c r="K43" s="161"/>
      <c r="L43" s="161"/>
      <c r="M43" s="180"/>
      <c r="N43" s="248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80"/>
      <c r="Z43" s="248"/>
      <c r="AA43" s="161"/>
      <c r="AB43" s="248"/>
      <c r="AC43" s="180"/>
      <c r="AD43" s="293"/>
      <c r="AE43" s="224"/>
      <c r="AF43" s="225"/>
      <c r="AG43" s="310"/>
      <c r="AI43" s="6"/>
      <c r="AJ43" s="4"/>
    </row>
    <row r="44" spans="1:36" ht="21.95" customHeight="1">
      <c r="A44" s="315" t="s">
        <v>58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101"/>
      <c r="N44" s="99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1"/>
      <c r="Z44" s="292"/>
      <c r="AA44" s="161"/>
      <c r="AB44" s="248"/>
      <c r="AC44" s="180"/>
      <c r="AD44" s="293"/>
      <c r="AE44" s="226"/>
      <c r="AF44" s="225"/>
      <c r="AG44" s="311"/>
      <c r="AI44" s="6"/>
      <c r="AJ44" s="4"/>
    </row>
    <row r="45" spans="1:36" ht="21.95" customHeight="1">
      <c r="A45" s="313" t="s">
        <v>42</v>
      </c>
      <c r="B45" s="97"/>
      <c r="C45" s="98"/>
      <c r="D45" s="98"/>
      <c r="E45" s="100"/>
      <c r="F45" s="100"/>
      <c r="G45" s="100"/>
      <c r="H45" s="100"/>
      <c r="I45" s="100"/>
      <c r="J45" s="100"/>
      <c r="K45" s="100"/>
      <c r="L45" s="100"/>
      <c r="M45" s="101"/>
      <c r="N45" s="99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  <c r="Z45" s="99"/>
      <c r="AA45" s="100"/>
      <c r="AB45" s="99"/>
      <c r="AC45" s="101"/>
      <c r="AD45" s="223"/>
      <c r="AE45" s="226"/>
      <c r="AF45" s="225"/>
      <c r="AG45" s="261"/>
      <c r="AI45" s="6"/>
      <c r="AJ45" s="4"/>
    </row>
    <row r="46" spans="1:36" ht="21.95" customHeight="1">
      <c r="A46" s="313" t="s">
        <v>52</v>
      </c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101"/>
      <c r="N46" s="99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1"/>
      <c r="Z46" s="292"/>
      <c r="AA46" s="161"/>
      <c r="AB46" s="159"/>
      <c r="AC46" s="180"/>
      <c r="AD46" s="293"/>
      <c r="AE46" s="224"/>
      <c r="AF46" s="225"/>
      <c r="AG46" s="261"/>
    </row>
    <row r="47" spans="1:36" ht="21.95" customHeight="1" thickBot="1">
      <c r="A47" s="316" t="s">
        <v>53</v>
      </c>
      <c r="B47" s="115"/>
      <c r="C47" s="116"/>
      <c r="D47" s="116"/>
      <c r="E47" s="118"/>
      <c r="F47" s="118"/>
      <c r="G47" s="118"/>
      <c r="H47" s="118"/>
      <c r="I47" s="118"/>
      <c r="J47" s="118"/>
      <c r="K47" s="118"/>
      <c r="L47" s="118"/>
      <c r="M47" s="119"/>
      <c r="N47" s="117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9"/>
      <c r="Z47" s="117"/>
      <c r="AA47" s="118"/>
      <c r="AB47" s="117"/>
      <c r="AC47" s="119"/>
      <c r="AD47" s="228"/>
      <c r="AE47" s="229"/>
      <c r="AF47" s="230"/>
      <c r="AG47" s="262"/>
    </row>
  </sheetData>
  <mergeCells count="10">
    <mergeCell ref="AG3:AG5"/>
    <mergeCell ref="A3:A4"/>
    <mergeCell ref="Z4:AA4"/>
    <mergeCell ref="AD4:AD5"/>
    <mergeCell ref="AF3:AF5"/>
    <mergeCell ref="B3:AD3"/>
    <mergeCell ref="AB4:AC4"/>
    <mergeCell ref="AE3:AE5"/>
    <mergeCell ref="B4:M4"/>
    <mergeCell ref="N4:Y4"/>
  </mergeCells>
  <conditionalFormatting sqref="Z38">
    <cfRule type="containsText" dxfId="153" priority="20" operator="containsText" text="неверно">
      <formula>NOT(ISERROR(SEARCH("неверно",Z38)))</formula>
    </cfRule>
  </conditionalFormatting>
  <conditionalFormatting sqref="Z38">
    <cfRule type="containsText" dxfId="152" priority="19" operator="containsText" text="неверно">
      <formula>NOT(ISERROR(SEARCH("неверно",Z38)))</formula>
    </cfRule>
  </conditionalFormatting>
  <conditionalFormatting sqref="Z46">
    <cfRule type="containsText" dxfId="151" priority="18" operator="containsText" text="неверно">
      <formula>NOT(ISERROR(SEARCH("неверно",Z46)))</formula>
    </cfRule>
  </conditionalFormatting>
  <conditionalFormatting sqref="Z46">
    <cfRule type="containsText" dxfId="150" priority="17" operator="containsText" text="неверно">
      <formula>NOT(ISERROR(SEARCH("неверно",Z46)))</formula>
    </cfRule>
  </conditionalFormatting>
  <conditionalFormatting sqref="Z10">
    <cfRule type="containsText" dxfId="149" priority="16" operator="containsText" text="неверно">
      <formula>NOT(ISERROR(SEARCH("неверно",Z10)))</formula>
    </cfRule>
  </conditionalFormatting>
  <conditionalFormatting sqref="Z10">
    <cfRule type="containsText" dxfId="148" priority="15" operator="containsText" text="неверно">
      <formula>NOT(ISERROR(SEARCH("неверно",Z10)))</formula>
    </cfRule>
  </conditionalFormatting>
  <conditionalFormatting sqref="AB10">
    <cfRule type="containsText" dxfId="147" priority="14" operator="containsText" text="неверно">
      <formula>NOT(ISERROR(SEARCH("неверно",AB10)))</formula>
    </cfRule>
  </conditionalFormatting>
  <conditionalFormatting sqref="AB10">
    <cfRule type="containsText" dxfId="146" priority="13" operator="containsText" text="неверно">
      <formula>NOT(ISERROR(SEARCH("неверно",AB10)))</formula>
    </cfRule>
  </conditionalFormatting>
  <conditionalFormatting sqref="Z26">
    <cfRule type="containsText" dxfId="145" priority="12" operator="containsText" text="неверно">
      <formula>NOT(ISERROR(SEARCH("неверно",Z26)))</formula>
    </cfRule>
  </conditionalFormatting>
  <conditionalFormatting sqref="Z26">
    <cfRule type="containsText" dxfId="144" priority="11" operator="containsText" text="неверно">
      <formula>NOT(ISERROR(SEARCH("неверно",Z26)))</formula>
    </cfRule>
  </conditionalFormatting>
  <conditionalFormatting sqref="AB26">
    <cfRule type="containsText" dxfId="143" priority="10" operator="containsText" text="неверно">
      <formula>NOT(ISERROR(SEARCH("неверно",AB26)))</formula>
    </cfRule>
  </conditionalFormatting>
  <conditionalFormatting sqref="AB26">
    <cfRule type="containsText" dxfId="142" priority="9" operator="containsText" text="неверно">
      <formula>NOT(ISERROR(SEARCH("неверно",AB26)))</formula>
    </cfRule>
  </conditionalFormatting>
  <conditionalFormatting sqref="Z27">
    <cfRule type="containsText" dxfId="141" priority="8" operator="containsText" text="неверно">
      <formula>NOT(ISERROR(SEARCH("неверно",Z27)))</formula>
    </cfRule>
  </conditionalFormatting>
  <conditionalFormatting sqref="Z27">
    <cfRule type="containsText" dxfId="140" priority="7" operator="containsText" text="неверно">
      <formula>NOT(ISERROR(SEARCH("неверно",Z27)))</formula>
    </cfRule>
  </conditionalFormatting>
  <conditionalFormatting sqref="Z22">
    <cfRule type="containsText" dxfId="139" priority="6" operator="containsText" text="неверно">
      <formula>NOT(ISERROR(SEARCH("неверно",Z22)))</formula>
    </cfRule>
  </conditionalFormatting>
  <conditionalFormatting sqref="Z22">
    <cfRule type="containsText" dxfId="138" priority="5" operator="containsText" text="неверно">
      <formula>NOT(ISERROR(SEARCH("неверно",Z22)))</formula>
    </cfRule>
  </conditionalFormatting>
  <conditionalFormatting sqref="Z31">
    <cfRule type="containsText" dxfId="137" priority="4" operator="containsText" text="неверно">
      <formula>NOT(ISERROR(SEARCH("неверно",Z31)))</formula>
    </cfRule>
  </conditionalFormatting>
  <conditionalFormatting sqref="Z31">
    <cfRule type="containsText" dxfId="136" priority="3" operator="containsText" text="неверно">
      <formula>NOT(ISERROR(SEARCH("неверно",Z31)))</formula>
    </cfRule>
  </conditionalFormatting>
  <conditionalFormatting sqref="Z44">
    <cfRule type="containsText" dxfId="135" priority="2" operator="containsText" text="неверно">
      <formula>NOT(ISERROR(SEARCH("неверно",Z44)))</formula>
    </cfRule>
  </conditionalFormatting>
  <conditionalFormatting sqref="Z44">
    <cfRule type="containsText" dxfId="134" priority="1" operator="containsText" text="неверно">
      <formula>NOT(ISERROR(SEARCH("неверно",Z44)))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AB4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42" sqref="L42"/>
    </sheetView>
  </sheetViews>
  <sheetFormatPr defaultRowHeight="15"/>
  <cols>
    <col min="1" max="1" width="37.7109375" style="1" customWidth="1"/>
    <col min="2" max="17" width="4.140625" customWidth="1"/>
    <col min="18" max="18" width="13" customWidth="1"/>
    <col min="19" max="19" width="10.5703125" customWidth="1"/>
    <col min="20" max="20" width="12.42578125" customWidth="1"/>
    <col min="21" max="22" width="10.5703125" customWidth="1"/>
    <col min="23" max="24" width="12.140625" customWidth="1"/>
    <col min="25" max="25" width="10.5703125" customWidth="1"/>
  </cols>
  <sheetData>
    <row r="2" spans="1:28" s="2" customFormat="1" ht="16.5" customHeight="1" thickBot="1">
      <c r="A2" s="3"/>
    </row>
    <row r="3" spans="1:28" ht="27" customHeight="1" thickBot="1">
      <c r="A3" s="397"/>
      <c r="B3" s="440" t="s">
        <v>32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2"/>
      <c r="W3" s="407" t="s">
        <v>3</v>
      </c>
      <c r="X3" s="415" t="s">
        <v>16</v>
      </c>
      <c r="Y3" s="399" t="s">
        <v>4</v>
      </c>
    </row>
    <row r="4" spans="1:28" ht="23.25" customHeight="1" thickBot="1">
      <c r="A4" s="398"/>
      <c r="B4" s="439" t="s">
        <v>11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5" t="s">
        <v>12</v>
      </c>
      <c r="O4" s="426"/>
      <c r="P4" s="426"/>
      <c r="Q4" s="427"/>
      <c r="R4" s="430" t="s">
        <v>0</v>
      </c>
      <c r="S4" s="431"/>
      <c r="T4" s="430" t="s">
        <v>1</v>
      </c>
      <c r="U4" s="431"/>
      <c r="V4" s="402" t="s">
        <v>2</v>
      </c>
      <c r="W4" s="408"/>
      <c r="X4" s="416"/>
      <c r="Y4" s="400"/>
    </row>
    <row r="5" spans="1:28" ht="21.75" customHeight="1" thickBot="1">
      <c r="A5" s="47" t="s">
        <v>40</v>
      </c>
      <c r="B5" s="41">
        <v>1</v>
      </c>
      <c r="C5" s="20">
        <v>2</v>
      </c>
      <c r="D5" s="20">
        <v>3</v>
      </c>
      <c r="E5" s="21">
        <v>4</v>
      </c>
      <c r="F5" s="20">
        <v>5</v>
      </c>
      <c r="G5" s="20">
        <v>6</v>
      </c>
      <c r="H5" s="21">
        <v>7</v>
      </c>
      <c r="I5" s="20">
        <v>8</v>
      </c>
      <c r="J5" s="20">
        <v>9</v>
      </c>
      <c r="K5" s="21">
        <v>10</v>
      </c>
      <c r="L5" s="21">
        <v>11</v>
      </c>
      <c r="M5" s="21">
        <v>12</v>
      </c>
      <c r="N5" s="22">
        <v>1</v>
      </c>
      <c r="O5" s="21">
        <v>2</v>
      </c>
      <c r="P5" s="21">
        <v>3</v>
      </c>
      <c r="Q5" s="23">
        <v>4</v>
      </c>
      <c r="R5" s="24" t="s">
        <v>5</v>
      </c>
      <c r="S5" s="25" t="s">
        <v>6</v>
      </c>
      <c r="T5" s="24" t="s">
        <v>5</v>
      </c>
      <c r="U5" s="25" t="s">
        <v>6</v>
      </c>
      <c r="V5" s="403"/>
      <c r="W5" s="409"/>
      <c r="X5" s="417"/>
      <c r="Y5" s="401"/>
    </row>
    <row r="6" spans="1:28" ht="21.95" customHeight="1">
      <c r="A6" s="289" t="s">
        <v>17</v>
      </c>
      <c r="B6" s="14">
        <v>1</v>
      </c>
      <c r="C6" s="15">
        <v>1</v>
      </c>
      <c r="D6" s="15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6">
        <v>1</v>
      </c>
      <c r="N6" s="17">
        <v>1</v>
      </c>
      <c r="O6" s="13">
        <v>1</v>
      </c>
      <c r="P6" s="13">
        <v>1</v>
      </c>
      <c r="Q6" s="16">
        <v>1</v>
      </c>
      <c r="R6" s="287">
        <v>45054</v>
      </c>
      <c r="S6" s="299">
        <v>0.50621527777777775</v>
      </c>
      <c r="T6" s="52">
        <v>45054</v>
      </c>
      <c r="U6" s="54">
        <v>0.54275462962962961</v>
      </c>
      <c r="V6" s="53">
        <f t="shared" ref="V6:V12" si="0">U6-S6</f>
        <v>3.6539351851851865E-2</v>
      </c>
      <c r="W6" s="205"/>
      <c r="X6" s="88">
        <f t="shared" ref="X6:X12" si="1">SUM(B6:Q6)-W6</f>
        <v>16</v>
      </c>
      <c r="Y6" s="62">
        <v>1</v>
      </c>
      <c r="AA6" s="6"/>
      <c r="AB6" s="4"/>
    </row>
    <row r="7" spans="1:28" ht="21.95" customHeight="1">
      <c r="A7" s="289" t="s">
        <v>20</v>
      </c>
      <c r="B7" s="9">
        <v>1</v>
      </c>
      <c r="C7" s="5">
        <v>1</v>
      </c>
      <c r="D7" s="5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10">
        <v>1</v>
      </c>
      <c r="N7" s="18">
        <v>1</v>
      </c>
      <c r="O7" s="8">
        <v>1</v>
      </c>
      <c r="P7" s="8">
        <v>1</v>
      </c>
      <c r="Q7" s="10">
        <v>1</v>
      </c>
      <c r="R7" s="216">
        <v>45052</v>
      </c>
      <c r="S7" s="300">
        <v>0.72098379629629628</v>
      </c>
      <c r="T7" s="49">
        <v>45052</v>
      </c>
      <c r="U7" s="211">
        <v>0.76435185185185184</v>
      </c>
      <c r="V7" s="51">
        <f t="shared" si="0"/>
        <v>4.3368055555555562E-2</v>
      </c>
      <c r="W7" s="60"/>
      <c r="X7" s="61">
        <f t="shared" si="1"/>
        <v>16</v>
      </c>
      <c r="Y7" s="45">
        <v>2</v>
      </c>
    </row>
    <row r="8" spans="1:28" ht="21.95" customHeight="1">
      <c r="A8" s="289" t="s">
        <v>23</v>
      </c>
      <c r="B8" s="9">
        <v>1</v>
      </c>
      <c r="C8" s="5">
        <v>1</v>
      </c>
      <c r="D8" s="5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10">
        <v>1</v>
      </c>
      <c r="N8" s="18">
        <v>1</v>
      </c>
      <c r="O8" s="8">
        <v>1</v>
      </c>
      <c r="P8" s="8">
        <v>1</v>
      </c>
      <c r="Q8" s="10">
        <v>1</v>
      </c>
      <c r="R8" s="216">
        <v>45031</v>
      </c>
      <c r="S8" s="300">
        <v>0.55486111111111114</v>
      </c>
      <c r="T8" s="216">
        <v>45031</v>
      </c>
      <c r="U8" s="211">
        <v>0.60347222222222219</v>
      </c>
      <c r="V8" s="51">
        <f t="shared" si="0"/>
        <v>4.8611111111111049E-2</v>
      </c>
      <c r="W8" s="60"/>
      <c r="X8" s="61">
        <f t="shared" si="1"/>
        <v>16</v>
      </c>
      <c r="Y8" s="45">
        <v>3</v>
      </c>
      <c r="AA8" s="6"/>
      <c r="AB8" s="4"/>
    </row>
    <row r="9" spans="1:28" ht="21.95" customHeight="1">
      <c r="A9" s="289" t="s">
        <v>19</v>
      </c>
      <c r="B9" s="9">
        <v>1</v>
      </c>
      <c r="C9" s="5">
        <v>1</v>
      </c>
      <c r="D9" s="5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10">
        <v>1</v>
      </c>
      <c r="N9" s="18">
        <v>1</v>
      </c>
      <c r="O9" s="8">
        <v>1</v>
      </c>
      <c r="P9" s="8">
        <v>1</v>
      </c>
      <c r="Q9" s="10">
        <v>1</v>
      </c>
      <c r="R9" s="216">
        <v>45052</v>
      </c>
      <c r="S9" s="300">
        <v>0.71549768518518519</v>
      </c>
      <c r="T9" s="49">
        <v>45052</v>
      </c>
      <c r="U9" s="211">
        <v>0.76604166666666673</v>
      </c>
      <c r="V9" s="51">
        <f t="shared" si="0"/>
        <v>5.0543981481481537E-2</v>
      </c>
      <c r="W9" s="60"/>
      <c r="X9" s="61">
        <f t="shared" si="1"/>
        <v>16</v>
      </c>
      <c r="Y9" s="45">
        <v>4</v>
      </c>
      <c r="AA9" s="6"/>
      <c r="AB9" s="4"/>
    </row>
    <row r="10" spans="1:28" ht="21.95" customHeight="1">
      <c r="A10" s="289" t="s">
        <v>24</v>
      </c>
      <c r="B10" s="158">
        <v>1</v>
      </c>
      <c r="C10" s="67">
        <v>1</v>
      </c>
      <c r="D10" s="67">
        <v>1</v>
      </c>
      <c r="E10" s="67">
        <v>1</v>
      </c>
      <c r="F10" s="67">
        <v>1</v>
      </c>
      <c r="G10" s="67">
        <v>1</v>
      </c>
      <c r="H10" s="67">
        <v>1</v>
      </c>
      <c r="I10" s="67">
        <v>1</v>
      </c>
      <c r="J10" s="67">
        <v>1</v>
      </c>
      <c r="K10" s="67">
        <v>1</v>
      </c>
      <c r="L10" s="67">
        <v>1</v>
      </c>
      <c r="M10" s="70">
        <v>1</v>
      </c>
      <c r="N10" s="69">
        <v>1</v>
      </c>
      <c r="O10" s="68">
        <v>1</v>
      </c>
      <c r="P10" s="68">
        <v>1</v>
      </c>
      <c r="Q10" s="70">
        <v>1</v>
      </c>
      <c r="R10" s="55">
        <v>45034</v>
      </c>
      <c r="S10" s="307">
        <v>0.60001157407407402</v>
      </c>
      <c r="T10" s="309">
        <v>45034</v>
      </c>
      <c r="U10" s="58">
        <v>0.6684606481481481</v>
      </c>
      <c r="V10" s="59">
        <f t="shared" si="0"/>
        <v>6.8449074074074079E-2</v>
      </c>
      <c r="W10" s="212"/>
      <c r="X10" s="61">
        <f t="shared" si="1"/>
        <v>16</v>
      </c>
      <c r="Y10" s="45">
        <v>5</v>
      </c>
      <c r="AA10" s="6"/>
      <c r="AB10" s="4"/>
    </row>
    <row r="11" spans="1:28" ht="21.95" customHeight="1">
      <c r="A11" s="289" t="s">
        <v>9</v>
      </c>
      <c r="B11" s="9">
        <v>1</v>
      </c>
      <c r="C11" s="5">
        <v>1</v>
      </c>
      <c r="D11" s="5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10">
        <v>1</v>
      </c>
      <c r="N11" s="18">
        <v>1</v>
      </c>
      <c r="O11" s="8"/>
      <c r="P11" s="8">
        <v>1</v>
      </c>
      <c r="Q11" s="10">
        <v>1</v>
      </c>
      <c r="R11" s="216">
        <v>45060</v>
      </c>
      <c r="S11" s="300">
        <v>0.38423611111111117</v>
      </c>
      <c r="T11" s="216">
        <v>45060</v>
      </c>
      <c r="U11" s="211">
        <v>0.50258101851851855</v>
      </c>
      <c r="V11" s="51">
        <f t="shared" si="0"/>
        <v>0.11834490740740738</v>
      </c>
      <c r="W11" s="60"/>
      <c r="X11" s="61">
        <f t="shared" si="1"/>
        <v>15</v>
      </c>
      <c r="Y11" s="45">
        <v>6</v>
      </c>
    </row>
    <row r="12" spans="1:28" ht="21.95" customHeight="1">
      <c r="A12" s="291" t="s">
        <v>44</v>
      </c>
      <c r="B12" s="9">
        <v>1</v>
      </c>
      <c r="C12" s="5">
        <v>1</v>
      </c>
      <c r="D12" s="5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10">
        <v>1</v>
      </c>
      <c r="N12" s="18">
        <v>1</v>
      </c>
      <c r="O12" s="8"/>
      <c r="P12" s="8">
        <v>1</v>
      </c>
      <c r="Q12" s="10">
        <v>1</v>
      </c>
      <c r="R12" s="49">
        <v>44976</v>
      </c>
      <c r="S12" s="308">
        <v>0.58472222222222225</v>
      </c>
      <c r="T12" s="49">
        <v>44976</v>
      </c>
      <c r="U12" s="50">
        <v>0.64166666666666672</v>
      </c>
      <c r="V12" s="51">
        <f t="shared" si="0"/>
        <v>5.6944444444444464E-2</v>
      </c>
      <c r="W12" s="37"/>
      <c r="X12" s="131">
        <f t="shared" si="1"/>
        <v>15</v>
      </c>
      <c r="Y12" s="45">
        <v>7</v>
      </c>
      <c r="AA12" s="6"/>
      <c r="AB12" s="4"/>
    </row>
    <row r="13" spans="1:28" ht="21.95" customHeight="1">
      <c r="A13" s="289" t="s">
        <v>49</v>
      </c>
      <c r="B13" s="97"/>
      <c r="C13" s="98"/>
      <c r="D13" s="98"/>
      <c r="E13" s="100"/>
      <c r="F13" s="100"/>
      <c r="G13" s="100"/>
      <c r="H13" s="100"/>
      <c r="I13" s="100"/>
      <c r="J13" s="100"/>
      <c r="K13" s="100"/>
      <c r="L13" s="100"/>
      <c r="M13" s="101"/>
      <c r="N13" s="99"/>
      <c r="O13" s="100"/>
      <c r="P13" s="100"/>
      <c r="Q13" s="101"/>
      <c r="R13" s="99"/>
      <c r="S13" s="100"/>
      <c r="T13" s="99"/>
      <c r="U13" s="101"/>
      <c r="V13" s="223"/>
      <c r="W13" s="224"/>
      <c r="X13" s="225"/>
      <c r="Y13" s="260"/>
      <c r="AA13" s="6"/>
      <c r="AB13" s="4"/>
    </row>
    <row r="14" spans="1:28" ht="21.95" customHeight="1">
      <c r="A14" s="289" t="s">
        <v>54</v>
      </c>
      <c r="B14" s="97"/>
      <c r="C14" s="98"/>
      <c r="D14" s="98"/>
      <c r="E14" s="100"/>
      <c r="F14" s="100"/>
      <c r="G14" s="100"/>
      <c r="H14" s="100"/>
      <c r="I14" s="100"/>
      <c r="J14" s="100"/>
      <c r="K14" s="100"/>
      <c r="L14" s="100"/>
      <c r="M14" s="101"/>
      <c r="N14" s="99"/>
      <c r="O14" s="100"/>
      <c r="P14" s="100"/>
      <c r="Q14" s="101"/>
      <c r="R14" s="99"/>
      <c r="S14" s="100"/>
      <c r="T14" s="99"/>
      <c r="U14" s="101"/>
      <c r="V14" s="223"/>
      <c r="W14" s="224"/>
      <c r="X14" s="225"/>
      <c r="Y14" s="260"/>
      <c r="AA14" s="6"/>
      <c r="AB14" s="7"/>
    </row>
    <row r="15" spans="1:28" ht="21.95" customHeight="1">
      <c r="A15" s="289" t="s">
        <v>38</v>
      </c>
      <c r="B15" s="97"/>
      <c r="C15" s="98"/>
      <c r="D15" s="98"/>
      <c r="E15" s="100"/>
      <c r="F15" s="100"/>
      <c r="G15" s="100"/>
      <c r="H15" s="100"/>
      <c r="I15" s="100"/>
      <c r="J15" s="100"/>
      <c r="K15" s="100"/>
      <c r="L15" s="100"/>
      <c r="M15" s="101"/>
      <c r="N15" s="99"/>
      <c r="O15" s="100"/>
      <c r="P15" s="100"/>
      <c r="Q15" s="101"/>
      <c r="R15" s="99"/>
      <c r="S15" s="100"/>
      <c r="T15" s="99"/>
      <c r="U15" s="101"/>
      <c r="V15" s="223"/>
      <c r="W15" s="224"/>
      <c r="X15" s="225"/>
      <c r="Y15" s="260"/>
      <c r="AA15" s="6"/>
      <c r="AB15" s="4"/>
    </row>
    <row r="16" spans="1:28" ht="21.95" customHeight="1">
      <c r="A16" s="289" t="s">
        <v>46</v>
      </c>
      <c r="B16" s="97"/>
      <c r="C16" s="98"/>
      <c r="D16" s="98"/>
      <c r="E16" s="100"/>
      <c r="F16" s="100"/>
      <c r="G16" s="100"/>
      <c r="H16" s="100"/>
      <c r="I16" s="100"/>
      <c r="J16" s="100"/>
      <c r="K16" s="100"/>
      <c r="L16" s="100"/>
      <c r="M16" s="101"/>
      <c r="N16" s="99"/>
      <c r="O16" s="100"/>
      <c r="P16" s="100"/>
      <c r="Q16" s="101"/>
      <c r="R16" s="99"/>
      <c r="S16" s="100"/>
      <c r="T16" s="99"/>
      <c r="U16" s="101"/>
      <c r="V16" s="223"/>
      <c r="W16" s="224"/>
      <c r="X16" s="225"/>
      <c r="Y16" s="261"/>
      <c r="AA16" s="6"/>
      <c r="AB16" s="4"/>
    </row>
    <row r="17" spans="1:28" ht="21.95" customHeight="1">
      <c r="A17" s="289" t="s">
        <v>28</v>
      </c>
      <c r="B17" s="97"/>
      <c r="C17" s="98"/>
      <c r="D17" s="98"/>
      <c r="E17" s="100"/>
      <c r="F17" s="100"/>
      <c r="G17" s="100"/>
      <c r="H17" s="100"/>
      <c r="I17" s="100"/>
      <c r="J17" s="100"/>
      <c r="K17" s="100"/>
      <c r="L17" s="100"/>
      <c r="M17" s="101"/>
      <c r="N17" s="99"/>
      <c r="O17" s="100"/>
      <c r="P17" s="100"/>
      <c r="Q17" s="101"/>
      <c r="R17" s="99"/>
      <c r="S17" s="100"/>
      <c r="T17" s="99"/>
      <c r="U17" s="101"/>
      <c r="V17" s="223"/>
      <c r="W17" s="224"/>
      <c r="X17" s="225"/>
      <c r="Y17" s="261"/>
      <c r="AA17" s="6"/>
      <c r="AB17" s="4"/>
    </row>
    <row r="18" spans="1:28" ht="21.95" customHeight="1">
      <c r="A18" s="289" t="s">
        <v>50</v>
      </c>
      <c r="B18" s="97"/>
      <c r="C18" s="98"/>
      <c r="D18" s="98"/>
      <c r="E18" s="100"/>
      <c r="F18" s="100"/>
      <c r="G18" s="100"/>
      <c r="H18" s="100"/>
      <c r="I18" s="100"/>
      <c r="J18" s="100"/>
      <c r="K18" s="100"/>
      <c r="L18" s="100"/>
      <c r="M18" s="101"/>
      <c r="N18" s="99"/>
      <c r="O18" s="100"/>
      <c r="P18" s="100"/>
      <c r="Q18" s="101"/>
      <c r="R18" s="99"/>
      <c r="S18" s="100"/>
      <c r="T18" s="99"/>
      <c r="U18" s="101"/>
      <c r="V18" s="223"/>
      <c r="W18" s="224"/>
      <c r="X18" s="225"/>
      <c r="Y18" s="261"/>
      <c r="AA18" s="6"/>
      <c r="AB18" s="4"/>
    </row>
    <row r="19" spans="1:28" ht="21.95" customHeight="1">
      <c r="A19" s="289" t="s">
        <v>37</v>
      </c>
      <c r="B19" s="97"/>
      <c r="C19" s="98"/>
      <c r="D19" s="98"/>
      <c r="E19" s="100"/>
      <c r="F19" s="100"/>
      <c r="G19" s="100"/>
      <c r="H19" s="100"/>
      <c r="I19" s="100"/>
      <c r="J19" s="100"/>
      <c r="K19" s="100"/>
      <c r="L19" s="100"/>
      <c r="M19" s="101"/>
      <c r="N19" s="99"/>
      <c r="O19" s="100"/>
      <c r="P19" s="100"/>
      <c r="Q19" s="101"/>
      <c r="R19" s="99"/>
      <c r="S19" s="100"/>
      <c r="T19" s="99"/>
      <c r="U19" s="101"/>
      <c r="V19" s="223"/>
      <c r="W19" s="224"/>
      <c r="X19" s="225"/>
      <c r="Y19" s="261"/>
      <c r="AA19" s="6"/>
      <c r="AB19" s="4"/>
    </row>
    <row r="20" spans="1:28" ht="21.95" customHeight="1">
      <c r="A20" s="289" t="s">
        <v>22</v>
      </c>
      <c r="B20" s="97"/>
      <c r="C20" s="98"/>
      <c r="D20" s="98"/>
      <c r="E20" s="100"/>
      <c r="F20" s="100"/>
      <c r="G20" s="100"/>
      <c r="H20" s="100"/>
      <c r="I20" s="100"/>
      <c r="J20" s="100"/>
      <c r="K20" s="100"/>
      <c r="L20" s="100"/>
      <c r="M20" s="101"/>
      <c r="N20" s="99"/>
      <c r="O20" s="100"/>
      <c r="P20" s="100"/>
      <c r="Q20" s="101"/>
      <c r="R20" s="99"/>
      <c r="S20" s="100"/>
      <c r="T20" s="99"/>
      <c r="U20" s="101"/>
      <c r="V20" s="223"/>
      <c r="W20" s="224"/>
      <c r="X20" s="225"/>
      <c r="Y20" s="261"/>
      <c r="AA20" s="6"/>
      <c r="AB20" s="4"/>
    </row>
    <row r="21" spans="1:28" ht="21.95" customHeight="1">
      <c r="A21" s="289" t="s">
        <v>48</v>
      </c>
      <c r="B21" s="97"/>
      <c r="C21" s="98"/>
      <c r="D21" s="98"/>
      <c r="E21" s="100"/>
      <c r="F21" s="100"/>
      <c r="G21" s="100"/>
      <c r="H21" s="100"/>
      <c r="I21" s="100"/>
      <c r="J21" s="100"/>
      <c r="K21" s="100"/>
      <c r="L21" s="100"/>
      <c r="M21" s="101"/>
      <c r="N21" s="99"/>
      <c r="O21" s="100"/>
      <c r="P21" s="100"/>
      <c r="Q21" s="101"/>
      <c r="R21" s="99"/>
      <c r="S21" s="100"/>
      <c r="T21" s="99"/>
      <c r="U21" s="101"/>
      <c r="V21" s="223"/>
      <c r="W21" s="226"/>
      <c r="X21" s="225"/>
      <c r="Y21" s="261"/>
      <c r="AA21" s="6"/>
      <c r="AB21" s="4"/>
    </row>
    <row r="22" spans="1:28" ht="21.95" customHeight="1">
      <c r="A22" s="289" t="s">
        <v>56</v>
      </c>
      <c r="B22" s="97"/>
      <c r="C22" s="98"/>
      <c r="D22" s="98"/>
      <c r="E22" s="100"/>
      <c r="F22" s="100"/>
      <c r="G22" s="100"/>
      <c r="H22" s="100"/>
      <c r="I22" s="100"/>
      <c r="J22" s="100"/>
      <c r="K22" s="100"/>
      <c r="L22" s="100"/>
      <c r="M22" s="101"/>
      <c r="N22" s="99"/>
      <c r="O22" s="100"/>
      <c r="P22" s="100"/>
      <c r="Q22" s="101"/>
      <c r="R22" s="99"/>
      <c r="S22" s="100"/>
      <c r="T22" s="99"/>
      <c r="U22" s="101"/>
      <c r="V22" s="223"/>
      <c r="W22" s="226"/>
      <c r="X22" s="225"/>
      <c r="Y22" s="261"/>
      <c r="AA22" s="6"/>
      <c r="AB22" s="4"/>
    </row>
    <row r="23" spans="1:28" ht="21.95" customHeight="1">
      <c r="A23" s="289" t="s">
        <v>36</v>
      </c>
      <c r="B23" s="97"/>
      <c r="C23" s="98"/>
      <c r="D23" s="98"/>
      <c r="E23" s="100"/>
      <c r="F23" s="100"/>
      <c r="G23" s="100"/>
      <c r="H23" s="100"/>
      <c r="I23" s="100"/>
      <c r="J23" s="100"/>
      <c r="K23" s="100"/>
      <c r="L23" s="100"/>
      <c r="M23" s="101"/>
      <c r="N23" s="99"/>
      <c r="O23" s="100"/>
      <c r="P23" s="100"/>
      <c r="Q23" s="101"/>
      <c r="R23" s="99"/>
      <c r="S23" s="100"/>
      <c r="T23" s="99"/>
      <c r="U23" s="101"/>
      <c r="V23" s="223"/>
      <c r="W23" s="226"/>
      <c r="X23" s="225"/>
      <c r="Y23" s="261"/>
      <c r="AA23" s="6"/>
      <c r="AB23" s="4"/>
    </row>
    <row r="24" spans="1:28" ht="21.95" customHeight="1">
      <c r="A24" s="289" t="s">
        <v>35</v>
      </c>
      <c r="B24" s="97"/>
      <c r="C24" s="98"/>
      <c r="D24" s="98"/>
      <c r="E24" s="100"/>
      <c r="F24" s="100"/>
      <c r="G24" s="100"/>
      <c r="H24" s="100"/>
      <c r="I24" s="100"/>
      <c r="J24" s="100"/>
      <c r="K24" s="100"/>
      <c r="L24" s="100"/>
      <c r="M24" s="101"/>
      <c r="N24" s="99"/>
      <c r="O24" s="100"/>
      <c r="P24" s="100"/>
      <c r="Q24" s="101"/>
      <c r="R24" s="99"/>
      <c r="S24" s="100"/>
      <c r="T24" s="99"/>
      <c r="U24" s="101"/>
      <c r="V24" s="223"/>
      <c r="W24" s="226"/>
      <c r="X24" s="225"/>
      <c r="Y24" s="261"/>
      <c r="AA24" s="6"/>
      <c r="AB24" s="4"/>
    </row>
    <row r="25" spans="1:28" ht="21.95" customHeight="1">
      <c r="A25" s="289" t="s">
        <v>47</v>
      </c>
      <c r="B25" s="97"/>
      <c r="C25" s="98"/>
      <c r="D25" s="98"/>
      <c r="E25" s="100"/>
      <c r="F25" s="100"/>
      <c r="G25" s="100"/>
      <c r="H25" s="100"/>
      <c r="I25" s="100"/>
      <c r="J25" s="100"/>
      <c r="K25" s="100"/>
      <c r="L25" s="100"/>
      <c r="M25" s="101"/>
      <c r="N25" s="99"/>
      <c r="O25" s="100"/>
      <c r="P25" s="100"/>
      <c r="Q25" s="101"/>
      <c r="R25" s="99"/>
      <c r="S25" s="100"/>
      <c r="T25" s="99"/>
      <c r="U25" s="101"/>
      <c r="V25" s="223"/>
      <c r="W25" s="226"/>
      <c r="X25" s="225"/>
      <c r="Y25" s="261"/>
      <c r="AA25" s="6"/>
      <c r="AB25" s="4"/>
    </row>
    <row r="26" spans="1:28" ht="21.95" customHeight="1">
      <c r="A26" s="289" t="s">
        <v>10</v>
      </c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80"/>
      <c r="N26" s="248"/>
      <c r="O26" s="161"/>
      <c r="P26" s="161"/>
      <c r="Q26" s="180"/>
      <c r="R26" s="292"/>
      <c r="S26" s="161"/>
      <c r="T26" s="159"/>
      <c r="U26" s="180"/>
      <c r="V26" s="293"/>
      <c r="W26" s="304"/>
      <c r="X26" s="225"/>
      <c r="Y26" s="261"/>
      <c r="AA26" s="6"/>
      <c r="AB26" s="4"/>
    </row>
    <row r="27" spans="1:28" ht="21.95" customHeight="1">
      <c r="A27" s="289" t="s">
        <v>25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101"/>
      <c r="N27" s="248"/>
      <c r="O27" s="161"/>
      <c r="P27" s="161"/>
      <c r="Q27" s="180"/>
      <c r="R27" s="292"/>
      <c r="S27" s="161"/>
      <c r="T27" s="159"/>
      <c r="U27" s="180"/>
      <c r="V27" s="293"/>
      <c r="W27" s="304"/>
      <c r="X27" s="225"/>
      <c r="Y27" s="261"/>
      <c r="AA27" s="6"/>
      <c r="AB27" s="4"/>
    </row>
    <row r="28" spans="1:28" ht="21.95" customHeight="1">
      <c r="A28" s="289" t="s">
        <v>45</v>
      </c>
      <c r="B28" s="97"/>
      <c r="C28" s="98"/>
      <c r="D28" s="98"/>
      <c r="E28" s="100"/>
      <c r="F28" s="100"/>
      <c r="G28" s="100"/>
      <c r="H28" s="100"/>
      <c r="I28" s="100"/>
      <c r="J28" s="100"/>
      <c r="K28" s="100"/>
      <c r="L28" s="100"/>
      <c r="M28" s="101"/>
      <c r="N28" s="99"/>
      <c r="O28" s="100"/>
      <c r="P28" s="100"/>
      <c r="Q28" s="101"/>
      <c r="R28" s="99"/>
      <c r="S28" s="100"/>
      <c r="T28" s="99"/>
      <c r="U28" s="101"/>
      <c r="V28" s="223"/>
      <c r="W28" s="226"/>
      <c r="X28" s="225"/>
      <c r="Y28" s="261"/>
      <c r="AA28" s="6"/>
      <c r="AB28" s="4"/>
    </row>
    <row r="29" spans="1:28" ht="21.95" customHeight="1">
      <c r="A29" s="289" t="s">
        <v>26</v>
      </c>
      <c r="B29" s="97"/>
      <c r="C29" s="98"/>
      <c r="D29" s="98"/>
      <c r="E29" s="100"/>
      <c r="F29" s="100"/>
      <c r="G29" s="100"/>
      <c r="H29" s="100"/>
      <c r="I29" s="100"/>
      <c r="J29" s="100"/>
      <c r="K29" s="100"/>
      <c r="L29" s="100"/>
      <c r="M29" s="101"/>
      <c r="N29" s="99"/>
      <c r="O29" s="100"/>
      <c r="P29" s="100"/>
      <c r="Q29" s="101"/>
      <c r="R29" s="99"/>
      <c r="S29" s="100"/>
      <c r="T29" s="99"/>
      <c r="U29" s="101"/>
      <c r="V29" s="223"/>
      <c r="W29" s="226"/>
      <c r="X29" s="225"/>
      <c r="Y29" s="261"/>
      <c r="AA29" s="6"/>
      <c r="AB29" s="4"/>
    </row>
    <row r="30" spans="1:28" ht="21.95" customHeight="1">
      <c r="A30" s="289" t="s">
        <v>7</v>
      </c>
      <c r="B30" s="97"/>
      <c r="C30" s="98"/>
      <c r="D30" s="98"/>
      <c r="E30" s="100"/>
      <c r="F30" s="100"/>
      <c r="G30" s="100"/>
      <c r="H30" s="100"/>
      <c r="I30" s="100"/>
      <c r="J30" s="100"/>
      <c r="K30" s="100"/>
      <c r="L30" s="100"/>
      <c r="M30" s="101"/>
      <c r="N30" s="99"/>
      <c r="O30" s="100"/>
      <c r="P30" s="100"/>
      <c r="Q30" s="101"/>
      <c r="R30" s="99"/>
      <c r="S30" s="100"/>
      <c r="T30" s="99"/>
      <c r="U30" s="101"/>
      <c r="V30" s="223"/>
      <c r="W30" s="226"/>
      <c r="X30" s="225"/>
      <c r="Y30" s="261"/>
      <c r="AA30" s="6"/>
      <c r="AB30" s="4"/>
    </row>
    <row r="31" spans="1:28" ht="21.95" customHeight="1">
      <c r="A31" s="289" t="s">
        <v>51</v>
      </c>
      <c r="B31" s="97"/>
      <c r="C31" s="98"/>
      <c r="D31" s="98"/>
      <c r="E31" s="100"/>
      <c r="F31" s="100"/>
      <c r="G31" s="100"/>
      <c r="H31" s="100"/>
      <c r="I31" s="100"/>
      <c r="J31" s="100"/>
      <c r="K31" s="100"/>
      <c r="L31" s="100"/>
      <c r="M31" s="101"/>
      <c r="N31" s="99"/>
      <c r="O31" s="100"/>
      <c r="P31" s="100"/>
      <c r="Q31" s="101"/>
      <c r="R31" s="99"/>
      <c r="S31" s="100"/>
      <c r="T31" s="99"/>
      <c r="U31" s="101"/>
      <c r="V31" s="223"/>
      <c r="W31" s="226"/>
      <c r="X31" s="225"/>
      <c r="Y31" s="261"/>
      <c r="AA31" s="6"/>
      <c r="AB31" s="4"/>
    </row>
    <row r="32" spans="1:28" ht="21.95" customHeight="1">
      <c r="A32" s="289" t="s">
        <v>57</v>
      </c>
      <c r="B32" s="97"/>
      <c r="C32" s="98"/>
      <c r="D32" s="98"/>
      <c r="E32" s="100"/>
      <c r="F32" s="100"/>
      <c r="G32" s="100"/>
      <c r="H32" s="100"/>
      <c r="I32" s="100"/>
      <c r="J32" s="100"/>
      <c r="K32" s="100"/>
      <c r="L32" s="100"/>
      <c r="M32" s="101"/>
      <c r="N32" s="99"/>
      <c r="O32" s="100"/>
      <c r="P32" s="100"/>
      <c r="Q32" s="101"/>
      <c r="R32" s="99"/>
      <c r="S32" s="100"/>
      <c r="T32" s="99"/>
      <c r="U32" s="101"/>
      <c r="V32" s="223"/>
      <c r="W32" s="226"/>
      <c r="X32" s="225"/>
      <c r="Y32" s="261"/>
      <c r="AA32" s="6"/>
      <c r="AB32" s="4"/>
    </row>
    <row r="33" spans="1:28" ht="21.95" customHeight="1">
      <c r="A33" s="289" t="s">
        <v>55</v>
      </c>
      <c r="B33" s="97"/>
      <c r="C33" s="98"/>
      <c r="D33" s="98"/>
      <c r="E33" s="100"/>
      <c r="F33" s="100"/>
      <c r="G33" s="100"/>
      <c r="H33" s="100"/>
      <c r="I33" s="100"/>
      <c r="J33" s="100"/>
      <c r="K33" s="100"/>
      <c r="L33" s="100"/>
      <c r="M33" s="101"/>
      <c r="N33" s="99"/>
      <c r="O33" s="100"/>
      <c r="P33" s="100"/>
      <c r="Q33" s="101"/>
      <c r="R33" s="99"/>
      <c r="S33" s="100"/>
      <c r="T33" s="99"/>
      <c r="U33" s="101"/>
      <c r="V33" s="223"/>
      <c r="W33" s="226"/>
      <c r="X33" s="225"/>
      <c r="Y33" s="261"/>
      <c r="AA33" s="6"/>
      <c r="AB33" s="4"/>
    </row>
    <row r="34" spans="1:28" ht="21.95" customHeight="1">
      <c r="A34" s="289" t="s">
        <v>41</v>
      </c>
      <c r="B34" s="97"/>
      <c r="C34" s="98"/>
      <c r="D34" s="98"/>
      <c r="E34" s="100"/>
      <c r="F34" s="100"/>
      <c r="G34" s="100"/>
      <c r="H34" s="100"/>
      <c r="I34" s="100"/>
      <c r="J34" s="100"/>
      <c r="K34" s="100"/>
      <c r="L34" s="100"/>
      <c r="M34" s="101"/>
      <c r="N34" s="99"/>
      <c r="O34" s="100"/>
      <c r="P34" s="100"/>
      <c r="Q34" s="101"/>
      <c r="R34" s="99"/>
      <c r="S34" s="100"/>
      <c r="T34" s="99"/>
      <c r="U34" s="101"/>
      <c r="V34" s="223"/>
      <c r="W34" s="226"/>
      <c r="X34" s="225"/>
      <c r="Y34" s="261"/>
      <c r="AA34" s="6"/>
      <c r="AB34" s="4"/>
    </row>
    <row r="35" spans="1:28" ht="21.95" customHeight="1">
      <c r="A35" s="289" t="s">
        <v>8</v>
      </c>
      <c r="B35" s="97"/>
      <c r="C35" s="98"/>
      <c r="D35" s="98"/>
      <c r="E35" s="100"/>
      <c r="F35" s="100"/>
      <c r="G35" s="100"/>
      <c r="H35" s="100"/>
      <c r="I35" s="100"/>
      <c r="J35" s="100"/>
      <c r="K35" s="100"/>
      <c r="L35" s="100"/>
      <c r="M35" s="101"/>
      <c r="N35" s="99"/>
      <c r="O35" s="100"/>
      <c r="P35" s="100"/>
      <c r="Q35" s="101"/>
      <c r="R35" s="99"/>
      <c r="S35" s="100"/>
      <c r="T35" s="99"/>
      <c r="U35" s="101"/>
      <c r="V35" s="223"/>
      <c r="W35" s="226"/>
      <c r="X35" s="225"/>
      <c r="Y35" s="261"/>
      <c r="AA35" s="6"/>
      <c r="AB35" s="4"/>
    </row>
    <row r="36" spans="1:28" ht="21.95" customHeight="1">
      <c r="A36" s="289" t="s">
        <v>18</v>
      </c>
      <c r="B36" s="97"/>
      <c r="C36" s="98"/>
      <c r="D36" s="98"/>
      <c r="E36" s="100"/>
      <c r="F36" s="100"/>
      <c r="G36" s="100"/>
      <c r="H36" s="100"/>
      <c r="I36" s="100"/>
      <c r="J36" s="100"/>
      <c r="K36" s="100"/>
      <c r="L36" s="100"/>
      <c r="M36" s="101"/>
      <c r="N36" s="99"/>
      <c r="O36" s="100"/>
      <c r="P36" s="100"/>
      <c r="Q36" s="101"/>
      <c r="R36" s="99"/>
      <c r="S36" s="100"/>
      <c r="T36" s="99"/>
      <c r="U36" s="101"/>
      <c r="V36" s="223"/>
      <c r="W36" s="226"/>
      <c r="X36" s="225"/>
      <c r="Y36" s="261"/>
      <c r="AA36" s="6"/>
      <c r="AB36" s="4"/>
    </row>
    <row r="37" spans="1:28" ht="21.95" customHeight="1">
      <c r="A37" s="289" t="s">
        <v>29</v>
      </c>
      <c r="B37" s="159"/>
      <c r="C37" s="160"/>
      <c r="D37" s="160"/>
      <c r="E37" s="161"/>
      <c r="F37" s="161"/>
      <c r="G37" s="161"/>
      <c r="H37" s="161"/>
      <c r="I37" s="161"/>
      <c r="J37" s="161"/>
      <c r="K37" s="161"/>
      <c r="L37" s="161"/>
      <c r="M37" s="180"/>
      <c r="N37" s="248"/>
      <c r="O37" s="161"/>
      <c r="P37" s="161"/>
      <c r="Q37" s="180"/>
      <c r="R37" s="248"/>
      <c r="S37" s="161"/>
      <c r="T37" s="248"/>
      <c r="U37" s="180"/>
      <c r="V37" s="293"/>
      <c r="W37" s="224"/>
      <c r="X37" s="225"/>
      <c r="Y37" s="261"/>
      <c r="AA37" s="6"/>
      <c r="AB37" s="4"/>
    </row>
    <row r="38" spans="1:28" ht="21.95" customHeight="1">
      <c r="A38" s="289" t="s">
        <v>27</v>
      </c>
      <c r="B38" s="251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67"/>
      <c r="N38" s="294"/>
      <c r="O38" s="266"/>
      <c r="P38" s="266"/>
      <c r="Q38" s="267"/>
      <c r="R38" s="295"/>
      <c r="S38" s="254"/>
      <c r="T38" s="274"/>
      <c r="U38" s="273"/>
      <c r="V38" s="296"/>
      <c r="W38" s="306"/>
      <c r="X38" s="298"/>
      <c r="Y38" s="261"/>
      <c r="AA38" s="6"/>
      <c r="AB38" s="4"/>
    </row>
    <row r="39" spans="1:28" ht="21.95" customHeight="1">
      <c r="A39" s="289" t="s">
        <v>33</v>
      </c>
      <c r="B39" s="97"/>
      <c r="C39" s="98"/>
      <c r="D39" s="98"/>
      <c r="E39" s="100"/>
      <c r="F39" s="100"/>
      <c r="G39" s="100"/>
      <c r="H39" s="100"/>
      <c r="I39" s="100"/>
      <c r="J39" s="100"/>
      <c r="K39" s="100"/>
      <c r="L39" s="100"/>
      <c r="M39" s="101"/>
      <c r="N39" s="99"/>
      <c r="O39" s="100"/>
      <c r="P39" s="100"/>
      <c r="Q39" s="101"/>
      <c r="R39" s="99"/>
      <c r="S39" s="100"/>
      <c r="T39" s="99"/>
      <c r="U39" s="101"/>
      <c r="V39" s="223"/>
      <c r="W39" s="226"/>
      <c r="X39" s="225"/>
      <c r="Y39" s="261"/>
      <c r="AA39" s="6"/>
      <c r="AB39" s="4"/>
    </row>
    <row r="40" spans="1:28" ht="21.95" customHeight="1">
      <c r="A40" s="290" t="s">
        <v>39</v>
      </c>
      <c r="B40" s="97"/>
      <c r="C40" s="98"/>
      <c r="D40" s="98"/>
      <c r="E40" s="100"/>
      <c r="F40" s="100"/>
      <c r="G40" s="100"/>
      <c r="H40" s="100"/>
      <c r="I40" s="100"/>
      <c r="J40" s="100"/>
      <c r="K40" s="100"/>
      <c r="L40" s="100"/>
      <c r="M40" s="101"/>
      <c r="N40" s="99"/>
      <c r="O40" s="100"/>
      <c r="P40" s="100"/>
      <c r="Q40" s="101"/>
      <c r="R40" s="99"/>
      <c r="S40" s="100"/>
      <c r="T40" s="99"/>
      <c r="U40" s="101"/>
      <c r="V40" s="223"/>
      <c r="W40" s="224"/>
      <c r="X40" s="225"/>
      <c r="Y40" s="261"/>
      <c r="AA40" s="6"/>
      <c r="AB40" s="4"/>
    </row>
    <row r="41" spans="1:28" ht="21.95" customHeight="1">
      <c r="A41" s="289" t="s">
        <v>34</v>
      </c>
      <c r="B41" s="97"/>
      <c r="C41" s="98"/>
      <c r="D41" s="98"/>
      <c r="E41" s="100"/>
      <c r="F41" s="100"/>
      <c r="G41" s="100"/>
      <c r="H41" s="100"/>
      <c r="I41" s="100"/>
      <c r="J41" s="100"/>
      <c r="K41" s="100"/>
      <c r="L41" s="100"/>
      <c r="M41" s="101"/>
      <c r="N41" s="99"/>
      <c r="O41" s="100"/>
      <c r="P41" s="100"/>
      <c r="Q41" s="101"/>
      <c r="R41" s="99"/>
      <c r="S41" s="100"/>
      <c r="T41" s="99"/>
      <c r="U41" s="101"/>
      <c r="V41" s="223"/>
      <c r="W41" s="226"/>
      <c r="X41" s="225"/>
      <c r="Y41" s="261"/>
      <c r="AA41" s="6"/>
      <c r="AB41" s="4"/>
    </row>
    <row r="42" spans="1:28" ht="21.95" customHeight="1">
      <c r="A42" s="289" t="s">
        <v>43</v>
      </c>
      <c r="B42" s="97"/>
      <c r="C42" s="98"/>
      <c r="D42" s="98"/>
      <c r="E42" s="100"/>
      <c r="F42" s="100"/>
      <c r="G42" s="100"/>
      <c r="H42" s="100"/>
      <c r="I42" s="100"/>
      <c r="J42" s="100"/>
      <c r="K42" s="100"/>
      <c r="L42" s="100"/>
      <c r="M42" s="101"/>
      <c r="N42" s="99"/>
      <c r="O42" s="100"/>
      <c r="P42" s="100"/>
      <c r="Q42" s="101"/>
      <c r="R42" s="99"/>
      <c r="S42" s="100"/>
      <c r="T42" s="99"/>
      <c r="U42" s="101"/>
      <c r="V42" s="223"/>
      <c r="W42" s="226"/>
      <c r="X42" s="225"/>
      <c r="Y42" s="261"/>
      <c r="AA42" s="6"/>
      <c r="AB42" s="4"/>
    </row>
    <row r="43" spans="1:28" ht="21.95" customHeight="1">
      <c r="A43" s="289" t="s">
        <v>21</v>
      </c>
      <c r="B43" s="97"/>
      <c r="C43" s="98"/>
      <c r="D43" s="98"/>
      <c r="E43" s="100"/>
      <c r="F43" s="100"/>
      <c r="G43" s="100"/>
      <c r="H43" s="100"/>
      <c r="I43" s="100"/>
      <c r="J43" s="100"/>
      <c r="K43" s="100"/>
      <c r="L43" s="100"/>
      <c r="M43" s="101"/>
      <c r="N43" s="99"/>
      <c r="O43" s="100"/>
      <c r="P43" s="100"/>
      <c r="Q43" s="101"/>
      <c r="R43" s="99"/>
      <c r="S43" s="100"/>
      <c r="T43" s="99"/>
      <c r="U43" s="101"/>
      <c r="V43" s="223"/>
      <c r="W43" s="226"/>
      <c r="X43" s="225"/>
      <c r="Y43" s="261"/>
      <c r="AA43" s="6"/>
      <c r="AB43" s="4"/>
    </row>
    <row r="44" spans="1:28" ht="21.95" customHeight="1">
      <c r="A44" s="289" t="s">
        <v>58</v>
      </c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80"/>
      <c r="N44" s="248"/>
      <c r="O44" s="161"/>
      <c r="P44" s="161"/>
      <c r="Q44" s="180"/>
      <c r="R44" s="292"/>
      <c r="S44" s="161"/>
      <c r="T44" s="248"/>
      <c r="U44" s="180"/>
      <c r="V44" s="293"/>
      <c r="W44" s="305"/>
      <c r="X44" s="225"/>
      <c r="Y44" s="261"/>
      <c r="AA44" s="6"/>
      <c r="AB44" s="4"/>
    </row>
    <row r="45" spans="1:28" ht="21.95" customHeight="1">
      <c r="A45" s="289" t="s">
        <v>42</v>
      </c>
      <c r="B45" s="97"/>
      <c r="C45" s="98"/>
      <c r="D45" s="98"/>
      <c r="E45" s="100"/>
      <c r="F45" s="100"/>
      <c r="G45" s="100"/>
      <c r="H45" s="100"/>
      <c r="I45" s="100"/>
      <c r="J45" s="100"/>
      <c r="K45" s="100"/>
      <c r="L45" s="100"/>
      <c r="M45" s="101"/>
      <c r="N45" s="99"/>
      <c r="O45" s="100"/>
      <c r="P45" s="100"/>
      <c r="Q45" s="101"/>
      <c r="R45" s="99"/>
      <c r="S45" s="100"/>
      <c r="T45" s="99"/>
      <c r="U45" s="101"/>
      <c r="V45" s="223"/>
      <c r="W45" s="226"/>
      <c r="X45" s="225"/>
      <c r="Y45" s="261"/>
      <c r="AA45" s="6"/>
      <c r="AB45" s="4"/>
    </row>
    <row r="46" spans="1:28" ht="21.95" customHeight="1">
      <c r="A46" s="289" t="s">
        <v>52</v>
      </c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101"/>
      <c r="N46" s="99"/>
      <c r="O46" s="100"/>
      <c r="P46" s="100"/>
      <c r="Q46" s="101"/>
      <c r="R46" s="292"/>
      <c r="S46" s="161"/>
      <c r="T46" s="159"/>
      <c r="U46" s="180"/>
      <c r="V46" s="293"/>
      <c r="W46" s="304"/>
      <c r="X46" s="225"/>
      <c r="Y46" s="261"/>
    </row>
    <row r="47" spans="1:28" ht="21.95" customHeight="1" thickBot="1">
      <c r="A47" s="289" t="s">
        <v>53</v>
      </c>
      <c r="B47" s="115"/>
      <c r="C47" s="116"/>
      <c r="D47" s="116"/>
      <c r="E47" s="118"/>
      <c r="F47" s="118"/>
      <c r="G47" s="118"/>
      <c r="H47" s="118"/>
      <c r="I47" s="118"/>
      <c r="J47" s="118"/>
      <c r="K47" s="118"/>
      <c r="L47" s="118"/>
      <c r="M47" s="119"/>
      <c r="N47" s="117"/>
      <c r="O47" s="118"/>
      <c r="P47" s="118"/>
      <c r="Q47" s="119"/>
      <c r="R47" s="117"/>
      <c r="S47" s="118"/>
      <c r="T47" s="117"/>
      <c r="U47" s="119"/>
      <c r="V47" s="228"/>
      <c r="W47" s="229"/>
      <c r="X47" s="230"/>
      <c r="Y47" s="262"/>
    </row>
  </sheetData>
  <mergeCells count="10">
    <mergeCell ref="Y3:Y5"/>
    <mergeCell ref="A3:A4"/>
    <mergeCell ref="B4:M4"/>
    <mergeCell ref="N4:Q4"/>
    <mergeCell ref="R4:S4"/>
    <mergeCell ref="V4:V5"/>
    <mergeCell ref="W3:W5"/>
    <mergeCell ref="X3:X5"/>
    <mergeCell ref="T4:U4"/>
    <mergeCell ref="B3:V3"/>
  </mergeCells>
  <conditionalFormatting sqref="R38">
    <cfRule type="containsText" dxfId="133" priority="21" operator="containsText" text="неверно">
      <formula>NOT(ISERROR(SEARCH("неверно",R38)))</formula>
    </cfRule>
  </conditionalFormatting>
  <conditionalFormatting sqref="R38">
    <cfRule type="containsText" dxfId="132" priority="20" operator="containsText" text="неверно">
      <formula>NOT(ISERROR(SEARCH("неверно",R38)))</formula>
    </cfRule>
  </conditionalFormatting>
  <conditionalFormatting sqref="R38">
    <cfRule type="containsText" dxfId="131" priority="19" operator="containsText" text="неверно">
      <formula>NOT(ISERROR(SEARCH("неверно",R38)))</formula>
    </cfRule>
  </conditionalFormatting>
  <conditionalFormatting sqref="R46">
    <cfRule type="containsText" dxfId="130" priority="18" operator="containsText" text="неверно">
      <formula>NOT(ISERROR(SEARCH("неверно",R46)))</formula>
    </cfRule>
  </conditionalFormatting>
  <conditionalFormatting sqref="R46">
    <cfRule type="containsText" dxfId="129" priority="17" operator="containsText" text="неверно">
      <formula>NOT(ISERROR(SEARCH("неверно",R46)))</formula>
    </cfRule>
  </conditionalFormatting>
  <conditionalFormatting sqref="R46">
    <cfRule type="containsText" dxfId="128" priority="16" operator="containsText" text="неверно">
      <formula>NOT(ISERROR(SEARCH("неверно",R46)))</formula>
    </cfRule>
  </conditionalFormatting>
  <conditionalFormatting sqref="R26">
    <cfRule type="containsText" dxfId="127" priority="15" operator="containsText" text="неверно">
      <formula>NOT(ISERROR(SEARCH("неверно",R26)))</formula>
    </cfRule>
  </conditionalFormatting>
  <conditionalFormatting sqref="R26">
    <cfRule type="containsText" dxfId="126" priority="14" operator="containsText" text="неверно">
      <formula>NOT(ISERROR(SEARCH("неверно",R26)))</formula>
    </cfRule>
  </conditionalFormatting>
  <conditionalFormatting sqref="R26">
    <cfRule type="containsText" dxfId="125" priority="13" operator="containsText" text="неверно">
      <formula>NOT(ISERROR(SEARCH("неверно",R26)))</formula>
    </cfRule>
  </conditionalFormatting>
  <conditionalFormatting sqref="R27">
    <cfRule type="containsText" dxfId="124" priority="12" operator="containsText" text="неверно">
      <formula>NOT(ISERROR(SEARCH("неверно",R27)))</formula>
    </cfRule>
  </conditionalFormatting>
  <conditionalFormatting sqref="R27">
    <cfRule type="containsText" dxfId="123" priority="11" operator="containsText" text="неверно">
      <formula>NOT(ISERROR(SEARCH("неверно",R27)))</formula>
    </cfRule>
  </conditionalFormatting>
  <conditionalFormatting sqref="R27">
    <cfRule type="containsText" dxfId="122" priority="10" operator="containsText" text="неверно">
      <formula>NOT(ISERROR(SEARCH("неверно",R27)))</formula>
    </cfRule>
  </conditionalFormatting>
  <conditionalFormatting sqref="T27">
    <cfRule type="containsText" dxfId="121" priority="9" operator="containsText" text="неверно">
      <formula>NOT(ISERROR(SEARCH("неверно",T27)))</formula>
    </cfRule>
  </conditionalFormatting>
  <conditionalFormatting sqref="T27">
    <cfRule type="containsText" dxfId="120" priority="8" operator="containsText" text="неверно">
      <formula>NOT(ISERROR(SEARCH("неверно",T27)))</formula>
    </cfRule>
  </conditionalFormatting>
  <conditionalFormatting sqref="T27">
    <cfRule type="containsText" dxfId="119" priority="7" operator="containsText" text="неверно">
      <formula>NOT(ISERROR(SEARCH("неверно",T27)))</formula>
    </cfRule>
  </conditionalFormatting>
  <conditionalFormatting sqref="R10">
    <cfRule type="containsText" dxfId="118" priority="6" operator="containsText" text="неверно">
      <formula>NOT(ISERROR(SEARCH("неверно",R10)))</formula>
    </cfRule>
  </conditionalFormatting>
  <conditionalFormatting sqref="R10">
    <cfRule type="containsText" dxfId="117" priority="5" operator="containsText" text="неверно">
      <formula>NOT(ISERROR(SEARCH("неверно",R10)))</formula>
    </cfRule>
  </conditionalFormatting>
  <conditionalFormatting sqref="R10">
    <cfRule type="containsText" dxfId="116" priority="4" operator="containsText" text="неверно">
      <formula>NOT(ISERROR(SEARCH("неверно",R10)))</formula>
    </cfRule>
  </conditionalFormatting>
  <conditionalFormatting sqref="R44">
    <cfRule type="containsText" dxfId="115" priority="3" operator="containsText" text="неверно">
      <formula>NOT(ISERROR(SEARCH("неверно",R44)))</formula>
    </cfRule>
  </conditionalFormatting>
  <conditionalFormatting sqref="R44">
    <cfRule type="containsText" dxfId="114" priority="2" operator="containsText" text="неверно">
      <formula>NOT(ISERROR(SEARCH("неверно",R44)))</formula>
    </cfRule>
  </conditionalFormatting>
  <conditionalFormatting sqref="R44">
    <cfRule type="containsText" dxfId="113" priority="1" operator="containsText" text="неверно">
      <formula>NOT(ISERROR(SEARCH("неверно",R44)))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AH47"/>
  <sheetViews>
    <sheetView topLeftCell="A3" workbookViewId="0">
      <pane xSplit="1" ySplit="3" topLeftCell="B6" activePane="bottomRight" state="frozen"/>
      <selection activeCell="A3" sqref="A3"/>
      <selection pane="topRight" activeCell="B3" sqref="B3"/>
      <selection pane="bottomLeft" activeCell="A6" sqref="A6"/>
      <selection pane="bottomRight" activeCell="AC14" sqref="AC14"/>
    </sheetView>
  </sheetViews>
  <sheetFormatPr defaultRowHeight="15"/>
  <cols>
    <col min="1" max="1" width="37.7109375" style="1" customWidth="1"/>
    <col min="2" max="23" width="4.140625" customWidth="1"/>
    <col min="24" max="24" width="13" customWidth="1"/>
    <col min="25" max="25" width="10.5703125" customWidth="1"/>
    <col min="26" max="26" width="12.5703125" customWidth="1"/>
    <col min="27" max="28" width="10.5703125" customWidth="1"/>
    <col min="29" max="30" width="12.140625" customWidth="1"/>
    <col min="31" max="31" width="10.5703125" customWidth="1"/>
  </cols>
  <sheetData>
    <row r="2" spans="1:34" s="2" customFormat="1" ht="16.5" customHeight="1" thickBot="1">
      <c r="A2" s="3"/>
    </row>
    <row r="3" spans="1:34" ht="27" customHeight="1" thickBot="1">
      <c r="A3" s="397"/>
      <c r="B3" s="443" t="s">
        <v>70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5"/>
      <c r="AC3" s="435" t="s">
        <v>3</v>
      </c>
      <c r="AD3" s="415" t="s">
        <v>16</v>
      </c>
      <c r="AE3" s="399" t="s">
        <v>4</v>
      </c>
    </row>
    <row r="4" spans="1:34" ht="23.25" customHeight="1" thickBot="1">
      <c r="A4" s="398"/>
      <c r="B4" s="429" t="s">
        <v>11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0" t="s">
        <v>12</v>
      </c>
      <c r="S4" s="411"/>
      <c r="T4" s="411"/>
      <c r="U4" s="411"/>
      <c r="V4" s="411"/>
      <c r="W4" s="412"/>
      <c r="X4" s="430" t="s">
        <v>0</v>
      </c>
      <c r="Y4" s="431"/>
      <c r="Z4" s="430" t="s">
        <v>1</v>
      </c>
      <c r="AA4" s="431"/>
      <c r="AB4" s="402" t="s">
        <v>2</v>
      </c>
      <c r="AC4" s="436"/>
      <c r="AD4" s="416"/>
      <c r="AE4" s="400"/>
    </row>
    <row r="5" spans="1:34" ht="21.75" customHeight="1" thickBot="1">
      <c r="A5" s="47" t="s">
        <v>40</v>
      </c>
      <c r="B5" s="38">
        <v>1</v>
      </c>
      <c r="C5" s="32">
        <v>2</v>
      </c>
      <c r="D5" s="32">
        <v>3</v>
      </c>
      <c r="E5" s="33">
        <v>4</v>
      </c>
      <c r="F5" s="32">
        <v>5</v>
      </c>
      <c r="G5" s="32">
        <v>6</v>
      </c>
      <c r="H5" s="33">
        <v>7</v>
      </c>
      <c r="I5" s="32">
        <v>8</v>
      </c>
      <c r="J5" s="32">
        <v>9</v>
      </c>
      <c r="K5" s="33">
        <v>10</v>
      </c>
      <c r="L5" s="33">
        <v>11</v>
      </c>
      <c r="M5" s="33">
        <v>12</v>
      </c>
      <c r="N5" s="33">
        <v>13</v>
      </c>
      <c r="O5" s="33">
        <v>14</v>
      </c>
      <c r="P5" s="33">
        <v>15</v>
      </c>
      <c r="Q5" s="33">
        <v>16</v>
      </c>
      <c r="R5" s="34">
        <v>1</v>
      </c>
      <c r="S5" s="33">
        <v>2</v>
      </c>
      <c r="T5" s="33">
        <v>3</v>
      </c>
      <c r="U5" s="33">
        <v>4</v>
      </c>
      <c r="V5" s="33">
        <v>5</v>
      </c>
      <c r="W5" s="35">
        <v>6</v>
      </c>
      <c r="X5" s="24" t="s">
        <v>5</v>
      </c>
      <c r="Y5" s="25" t="s">
        <v>6</v>
      </c>
      <c r="Z5" s="24" t="s">
        <v>5</v>
      </c>
      <c r="AA5" s="25" t="s">
        <v>6</v>
      </c>
      <c r="AB5" s="403"/>
      <c r="AC5" s="437"/>
      <c r="AD5" s="417"/>
      <c r="AE5" s="401"/>
    </row>
    <row r="6" spans="1:34" ht="21.95" customHeight="1">
      <c r="A6" s="289" t="s">
        <v>20</v>
      </c>
      <c r="B6" s="14">
        <v>1</v>
      </c>
      <c r="C6" s="15">
        <v>1</v>
      </c>
      <c r="D6" s="15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6">
        <v>1</v>
      </c>
      <c r="R6" s="17">
        <v>1</v>
      </c>
      <c r="S6" s="13">
        <v>1</v>
      </c>
      <c r="T6" s="13">
        <v>1</v>
      </c>
      <c r="U6" s="13">
        <v>1</v>
      </c>
      <c r="V6" s="13">
        <v>1</v>
      </c>
      <c r="W6" s="16">
        <v>1</v>
      </c>
      <c r="X6" s="287">
        <v>45053</v>
      </c>
      <c r="Y6" s="299">
        <v>0.54630787037037043</v>
      </c>
      <c r="Z6" s="52">
        <v>45053</v>
      </c>
      <c r="AA6" s="54">
        <v>0.63155092592592588</v>
      </c>
      <c r="AB6" s="53">
        <f t="shared" ref="AB6:AB18" si="0">AA6-Y6</f>
        <v>8.5243055555555447E-2</v>
      </c>
      <c r="AC6" s="205"/>
      <c r="AD6" s="88">
        <f t="shared" ref="AD6:AD18" si="1">SUM(B6:W6)-AC6</f>
        <v>22</v>
      </c>
      <c r="AE6" s="62">
        <v>1</v>
      </c>
    </row>
    <row r="7" spans="1:34" ht="21.95" customHeight="1">
      <c r="A7" s="289" t="s">
        <v>23</v>
      </c>
      <c r="B7" s="9">
        <v>1</v>
      </c>
      <c r="C7" s="5">
        <v>1</v>
      </c>
      <c r="D7" s="5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10">
        <v>1</v>
      </c>
      <c r="R7" s="18">
        <v>1</v>
      </c>
      <c r="S7" s="8">
        <v>1</v>
      </c>
      <c r="T7" s="8">
        <v>1</v>
      </c>
      <c r="U7" s="8">
        <v>1</v>
      </c>
      <c r="V7" s="8">
        <v>1</v>
      </c>
      <c r="W7" s="10">
        <v>1</v>
      </c>
      <c r="X7" s="216">
        <v>45044</v>
      </c>
      <c r="Y7" s="300">
        <v>0.75277777777777777</v>
      </c>
      <c r="Z7" s="216">
        <v>45044</v>
      </c>
      <c r="AA7" s="211">
        <v>0.84166666666666667</v>
      </c>
      <c r="AB7" s="51">
        <f t="shared" si="0"/>
        <v>8.8888888888888906E-2</v>
      </c>
      <c r="AC7" s="60"/>
      <c r="AD7" s="61">
        <f t="shared" si="1"/>
        <v>22</v>
      </c>
      <c r="AE7" s="45">
        <v>2</v>
      </c>
      <c r="AG7" s="6"/>
      <c r="AH7" s="4"/>
    </row>
    <row r="8" spans="1:34" ht="21.95" customHeight="1">
      <c r="A8" s="289" t="s">
        <v>7</v>
      </c>
      <c r="B8" s="9">
        <v>1</v>
      </c>
      <c r="C8" s="5">
        <v>1</v>
      </c>
      <c r="D8" s="5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10">
        <v>1</v>
      </c>
      <c r="R8" s="18">
        <v>1</v>
      </c>
      <c r="S8" s="8">
        <v>1</v>
      </c>
      <c r="T8" s="8">
        <v>1</v>
      </c>
      <c r="U8" s="8">
        <v>1</v>
      </c>
      <c r="V8" s="8">
        <v>1</v>
      </c>
      <c r="W8" s="10">
        <v>1</v>
      </c>
      <c r="X8" s="216">
        <v>45047</v>
      </c>
      <c r="Y8" s="300">
        <v>0.40487268518518515</v>
      </c>
      <c r="Z8" s="49">
        <v>45047</v>
      </c>
      <c r="AA8" s="211">
        <v>0.51027777777777772</v>
      </c>
      <c r="AB8" s="51">
        <f t="shared" si="0"/>
        <v>0.10540509259259256</v>
      </c>
      <c r="AC8" s="60"/>
      <c r="AD8" s="61">
        <f t="shared" si="1"/>
        <v>22</v>
      </c>
      <c r="AE8" s="45">
        <v>3</v>
      </c>
      <c r="AG8" s="6"/>
      <c r="AH8" s="4"/>
    </row>
    <row r="9" spans="1:34" ht="21.95" customHeight="1">
      <c r="A9" s="291" t="s">
        <v>17</v>
      </c>
      <c r="B9" s="9">
        <v>1</v>
      </c>
      <c r="C9" s="5">
        <v>1</v>
      </c>
      <c r="D9" s="5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10">
        <v>1</v>
      </c>
      <c r="R9" s="18">
        <v>1</v>
      </c>
      <c r="S9" s="8">
        <v>1</v>
      </c>
      <c r="T9" s="8">
        <v>1</v>
      </c>
      <c r="U9" s="8">
        <v>1</v>
      </c>
      <c r="V9" s="8">
        <v>1</v>
      </c>
      <c r="W9" s="10">
        <v>1</v>
      </c>
      <c r="X9" s="216">
        <v>44982</v>
      </c>
      <c r="Y9" s="300">
        <v>0.43263888888888885</v>
      </c>
      <c r="Z9" s="49">
        <v>44982</v>
      </c>
      <c r="AA9" s="211">
        <v>0.54579861111111116</v>
      </c>
      <c r="AB9" s="51">
        <f t="shared" si="0"/>
        <v>0.11315972222222231</v>
      </c>
      <c r="AC9" s="60"/>
      <c r="AD9" s="61">
        <f t="shared" si="1"/>
        <v>22</v>
      </c>
      <c r="AE9" s="45">
        <v>4</v>
      </c>
      <c r="AG9" s="6"/>
      <c r="AH9" s="7"/>
    </row>
    <row r="10" spans="1:34" ht="21.95" customHeight="1">
      <c r="A10" s="291" t="s">
        <v>44</v>
      </c>
      <c r="B10" s="158">
        <v>1</v>
      </c>
      <c r="C10" s="67">
        <v>1</v>
      </c>
      <c r="D10" s="67">
        <v>1</v>
      </c>
      <c r="E10" s="67">
        <v>1</v>
      </c>
      <c r="F10" s="67">
        <v>1</v>
      </c>
      <c r="G10" s="67">
        <v>1</v>
      </c>
      <c r="H10" s="67">
        <v>1</v>
      </c>
      <c r="I10" s="67">
        <v>1</v>
      </c>
      <c r="J10" s="67">
        <v>1</v>
      </c>
      <c r="K10" s="67">
        <v>1</v>
      </c>
      <c r="L10" s="67">
        <v>1</v>
      </c>
      <c r="M10" s="67">
        <v>1</v>
      </c>
      <c r="N10" s="67">
        <v>1</v>
      </c>
      <c r="O10" s="67">
        <v>1</v>
      </c>
      <c r="P10" s="67">
        <v>1</v>
      </c>
      <c r="Q10" s="70">
        <v>1</v>
      </c>
      <c r="R10" s="18">
        <v>1</v>
      </c>
      <c r="S10" s="8">
        <v>1</v>
      </c>
      <c r="T10" s="8">
        <v>1</v>
      </c>
      <c r="U10" s="8">
        <v>1</v>
      </c>
      <c r="V10" s="8">
        <v>1</v>
      </c>
      <c r="W10" s="10">
        <v>1</v>
      </c>
      <c r="X10" s="57">
        <v>44976</v>
      </c>
      <c r="Y10" s="301">
        <v>0.41944444444444445</v>
      </c>
      <c r="Z10" s="303">
        <v>44976</v>
      </c>
      <c r="AA10" s="288">
        <v>0.55555555555555558</v>
      </c>
      <c r="AB10" s="59">
        <f t="shared" si="0"/>
        <v>0.13611111111111113</v>
      </c>
      <c r="AC10" s="46"/>
      <c r="AD10" s="131">
        <f t="shared" si="1"/>
        <v>22</v>
      </c>
      <c r="AE10" s="45">
        <v>5</v>
      </c>
      <c r="AG10" s="6"/>
      <c r="AH10" s="4"/>
    </row>
    <row r="11" spans="1:34" ht="21.95" customHeight="1">
      <c r="A11" s="289" t="s">
        <v>8</v>
      </c>
      <c r="B11" s="175">
        <v>1</v>
      </c>
      <c r="C11" s="64">
        <v>1</v>
      </c>
      <c r="D11" s="64">
        <v>1</v>
      </c>
      <c r="E11" s="65">
        <v>1</v>
      </c>
      <c r="F11" s="65">
        <v>1</v>
      </c>
      <c r="G11" s="65">
        <v>1</v>
      </c>
      <c r="H11" s="65">
        <v>1</v>
      </c>
      <c r="I11" s="65">
        <v>1</v>
      </c>
      <c r="J11" s="65">
        <v>1</v>
      </c>
      <c r="K11" s="65">
        <v>1</v>
      </c>
      <c r="L11" s="65">
        <v>1</v>
      </c>
      <c r="M11" s="65">
        <v>1</v>
      </c>
      <c r="N11" s="65">
        <v>1</v>
      </c>
      <c r="O11" s="65">
        <v>1</v>
      </c>
      <c r="P11" s="65">
        <v>1</v>
      </c>
      <c r="Q11" s="66">
        <v>1</v>
      </c>
      <c r="R11" s="18">
        <v>1</v>
      </c>
      <c r="S11" s="8">
        <v>1</v>
      </c>
      <c r="T11" s="8">
        <v>1</v>
      </c>
      <c r="U11" s="8">
        <v>1</v>
      </c>
      <c r="V11" s="8">
        <v>1</v>
      </c>
      <c r="W11" s="10">
        <v>1</v>
      </c>
      <c r="X11" s="216">
        <v>45056</v>
      </c>
      <c r="Y11" s="300">
        <v>0.65951388888888884</v>
      </c>
      <c r="Z11" s="216">
        <v>45056</v>
      </c>
      <c r="AA11" s="211">
        <v>0.79616898148148152</v>
      </c>
      <c r="AB11" s="51">
        <f t="shared" si="0"/>
        <v>0.13665509259259268</v>
      </c>
      <c r="AC11" s="60"/>
      <c r="AD11" s="61">
        <f t="shared" si="1"/>
        <v>22</v>
      </c>
      <c r="AE11" s="45">
        <v>6</v>
      </c>
      <c r="AG11" s="6"/>
      <c r="AH11" s="4"/>
    </row>
    <row r="12" spans="1:34" ht="21.95" customHeight="1">
      <c r="A12" s="289" t="s">
        <v>24</v>
      </c>
      <c r="B12" s="9">
        <v>1</v>
      </c>
      <c r="C12" s="5">
        <v>1</v>
      </c>
      <c r="D12" s="5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10">
        <v>1</v>
      </c>
      <c r="R12" s="18">
        <v>1</v>
      </c>
      <c r="S12" s="8">
        <v>1</v>
      </c>
      <c r="T12" s="8">
        <v>1</v>
      </c>
      <c r="U12" s="8">
        <v>1</v>
      </c>
      <c r="V12" s="8">
        <v>1</v>
      </c>
      <c r="W12" s="10">
        <v>1</v>
      </c>
      <c r="X12" s="216">
        <v>45034</v>
      </c>
      <c r="Y12" s="300">
        <v>0.41250000000000003</v>
      </c>
      <c r="Z12" s="216">
        <v>45034</v>
      </c>
      <c r="AA12" s="211">
        <v>0.56666666666666665</v>
      </c>
      <c r="AB12" s="51">
        <f t="shared" si="0"/>
        <v>0.15416666666666662</v>
      </c>
      <c r="AC12" s="60"/>
      <c r="AD12" s="61">
        <f t="shared" si="1"/>
        <v>22</v>
      </c>
      <c r="AE12" s="45">
        <v>7</v>
      </c>
      <c r="AG12" s="6"/>
      <c r="AH12" s="4"/>
    </row>
    <row r="13" spans="1:34" ht="21.95" customHeight="1">
      <c r="A13" s="289" t="s">
        <v>19</v>
      </c>
      <c r="B13" s="9">
        <v>1</v>
      </c>
      <c r="C13" s="5">
        <v>1</v>
      </c>
      <c r="D13" s="5">
        <v>1</v>
      </c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>
        <v>1</v>
      </c>
      <c r="O13" s="8">
        <v>1</v>
      </c>
      <c r="P13" s="8">
        <v>1</v>
      </c>
      <c r="Q13" s="10">
        <v>1</v>
      </c>
      <c r="R13" s="18">
        <v>1</v>
      </c>
      <c r="S13" s="8">
        <v>1</v>
      </c>
      <c r="T13" s="8">
        <v>1</v>
      </c>
      <c r="U13" s="8">
        <v>1</v>
      </c>
      <c r="V13" s="8">
        <v>1</v>
      </c>
      <c r="W13" s="10">
        <v>1</v>
      </c>
      <c r="X13" s="216">
        <v>45053</v>
      </c>
      <c r="Y13" s="300">
        <v>0.41560185185185183</v>
      </c>
      <c r="Z13" s="49">
        <v>45053</v>
      </c>
      <c r="AA13" s="211">
        <v>0.57968750000000002</v>
      </c>
      <c r="AB13" s="51">
        <f t="shared" si="0"/>
        <v>0.16408564814814819</v>
      </c>
      <c r="AC13" s="60"/>
      <c r="AD13" s="61">
        <f t="shared" si="1"/>
        <v>22</v>
      </c>
      <c r="AE13" s="45">
        <v>8</v>
      </c>
      <c r="AG13" s="6"/>
      <c r="AH13" s="4"/>
    </row>
    <row r="14" spans="1:34" ht="21.95" customHeight="1">
      <c r="A14" s="289" t="s">
        <v>45</v>
      </c>
      <c r="B14" s="9">
        <v>1</v>
      </c>
      <c r="C14" s="5">
        <v>1</v>
      </c>
      <c r="D14" s="5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10">
        <v>1</v>
      </c>
      <c r="R14" s="18">
        <v>1</v>
      </c>
      <c r="S14" s="8">
        <v>1</v>
      </c>
      <c r="T14" s="8">
        <v>1</v>
      </c>
      <c r="U14" s="8">
        <v>1</v>
      </c>
      <c r="V14" s="8">
        <v>1</v>
      </c>
      <c r="W14" s="10">
        <v>1</v>
      </c>
      <c r="X14" s="217">
        <v>45010</v>
      </c>
      <c r="Y14" s="302">
        <v>0.54707175925925922</v>
      </c>
      <c r="Z14" s="49">
        <v>45010</v>
      </c>
      <c r="AA14" s="211">
        <v>0.72364583333333332</v>
      </c>
      <c r="AB14" s="51">
        <f t="shared" si="0"/>
        <v>0.17657407407407411</v>
      </c>
      <c r="AC14" s="60"/>
      <c r="AD14" s="61">
        <f t="shared" si="1"/>
        <v>22</v>
      </c>
      <c r="AE14" s="45">
        <v>9</v>
      </c>
      <c r="AG14" s="6"/>
      <c r="AH14" s="4"/>
    </row>
    <row r="15" spans="1:34" ht="21.95" customHeight="1">
      <c r="A15" s="289" t="s">
        <v>9</v>
      </c>
      <c r="B15" s="9">
        <v>1</v>
      </c>
      <c r="C15" s="5">
        <v>1</v>
      </c>
      <c r="D15" s="5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10">
        <v>1</v>
      </c>
      <c r="R15" s="18">
        <v>1</v>
      </c>
      <c r="S15" s="8">
        <v>1</v>
      </c>
      <c r="T15" s="8">
        <v>1</v>
      </c>
      <c r="U15" s="8">
        <v>1</v>
      </c>
      <c r="V15" s="8">
        <v>1</v>
      </c>
      <c r="W15" s="10">
        <v>1</v>
      </c>
      <c r="X15" s="216">
        <v>45047</v>
      </c>
      <c r="Y15" s="300">
        <v>0.48148148148148145</v>
      </c>
      <c r="Z15" s="216">
        <v>45047</v>
      </c>
      <c r="AA15" s="211">
        <v>0.72932870370370362</v>
      </c>
      <c r="AB15" s="51">
        <f t="shared" si="0"/>
        <v>0.24784722222222216</v>
      </c>
      <c r="AC15" s="60"/>
      <c r="AD15" s="61">
        <f t="shared" si="1"/>
        <v>22</v>
      </c>
      <c r="AE15" s="45">
        <v>10</v>
      </c>
    </row>
    <row r="16" spans="1:34" ht="21.95" customHeight="1">
      <c r="A16" s="289" t="s">
        <v>18</v>
      </c>
      <c r="B16" s="9">
        <v>1</v>
      </c>
      <c r="C16" s="5">
        <v>1</v>
      </c>
      <c r="D16" s="5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>
        <v>1</v>
      </c>
      <c r="O16" s="8">
        <v>1</v>
      </c>
      <c r="P16" s="8">
        <v>1</v>
      </c>
      <c r="Q16" s="10">
        <v>1</v>
      </c>
      <c r="R16" s="18">
        <v>1</v>
      </c>
      <c r="S16" s="8">
        <v>1</v>
      </c>
      <c r="T16" s="8">
        <v>1</v>
      </c>
      <c r="U16" s="8">
        <v>1</v>
      </c>
      <c r="V16" s="8">
        <v>1</v>
      </c>
      <c r="W16" s="10">
        <v>1</v>
      </c>
      <c r="X16" s="216">
        <v>45046</v>
      </c>
      <c r="Y16" s="300">
        <v>0.58568287037037037</v>
      </c>
      <c r="Z16" s="49">
        <v>45046</v>
      </c>
      <c r="AA16" s="211">
        <v>0.84371527777777777</v>
      </c>
      <c r="AB16" s="51">
        <f t="shared" si="0"/>
        <v>0.2580324074074074</v>
      </c>
      <c r="AC16" s="60"/>
      <c r="AD16" s="61">
        <f t="shared" si="1"/>
        <v>22</v>
      </c>
      <c r="AE16" s="45">
        <v>11</v>
      </c>
      <c r="AG16" s="6"/>
      <c r="AH16" s="4"/>
    </row>
    <row r="17" spans="1:34" ht="21.95" customHeight="1">
      <c r="A17" s="289" t="s">
        <v>25</v>
      </c>
      <c r="B17" s="9">
        <v>1</v>
      </c>
      <c r="C17" s="5">
        <v>1</v>
      </c>
      <c r="D17" s="5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1</v>
      </c>
      <c r="M17" s="8">
        <v>1</v>
      </c>
      <c r="N17" s="8">
        <v>1</v>
      </c>
      <c r="O17" s="8">
        <v>1</v>
      </c>
      <c r="P17" s="8">
        <v>1</v>
      </c>
      <c r="Q17" s="10">
        <v>1</v>
      </c>
      <c r="R17" s="18">
        <v>1</v>
      </c>
      <c r="S17" s="8">
        <v>1</v>
      </c>
      <c r="T17" s="8">
        <v>1</v>
      </c>
      <c r="U17" s="8">
        <v>1</v>
      </c>
      <c r="V17" s="8">
        <v>1</v>
      </c>
      <c r="W17" s="10">
        <v>1</v>
      </c>
      <c r="X17" s="216">
        <v>45028</v>
      </c>
      <c r="Y17" s="300">
        <v>0.43335648148148148</v>
      </c>
      <c r="Z17" s="49">
        <v>45028</v>
      </c>
      <c r="AA17" s="211">
        <v>0.72362268518518524</v>
      </c>
      <c r="AB17" s="51">
        <f t="shared" si="0"/>
        <v>0.29026620370370376</v>
      </c>
      <c r="AC17" s="60"/>
      <c r="AD17" s="61">
        <f t="shared" si="1"/>
        <v>22</v>
      </c>
      <c r="AE17" s="45">
        <v>12</v>
      </c>
      <c r="AG17" s="6"/>
      <c r="AH17" s="4"/>
    </row>
    <row r="18" spans="1:34" ht="21.95" customHeight="1">
      <c r="A18" s="289" t="s">
        <v>27</v>
      </c>
      <c r="B18" s="9">
        <v>1</v>
      </c>
      <c r="C18" s="5">
        <v>1</v>
      </c>
      <c r="D18" s="5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>
        <v>1</v>
      </c>
      <c r="N18" s="8">
        <v>1</v>
      </c>
      <c r="O18" s="8">
        <v>1</v>
      </c>
      <c r="P18" s="8">
        <v>1</v>
      </c>
      <c r="Q18" s="10">
        <v>1</v>
      </c>
      <c r="R18" s="18">
        <v>1</v>
      </c>
      <c r="S18" s="8">
        <v>1</v>
      </c>
      <c r="T18" s="8">
        <v>1</v>
      </c>
      <c r="U18" s="8">
        <v>1</v>
      </c>
      <c r="V18" s="8">
        <v>1</v>
      </c>
      <c r="W18" s="10"/>
      <c r="X18" s="216">
        <v>45060</v>
      </c>
      <c r="Y18" s="300">
        <v>0.3747685185185185</v>
      </c>
      <c r="Z18" s="49">
        <v>45060</v>
      </c>
      <c r="AA18" s="211">
        <v>0.76785879629629628</v>
      </c>
      <c r="AB18" s="51">
        <f t="shared" si="0"/>
        <v>0.39309027777777777</v>
      </c>
      <c r="AC18" s="60"/>
      <c r="AD18" s="61">
        <f t="shared" si="1"/>
        <v>21</v>
      </c>
      <c r="AE18" s="45">
        <v>13</v>
      </c>
      <c r="AG18" s="6"/>
      <c r="AH18" s="4"/>
    </row>
    <row r="19" spans="1:34" ht="21.95" customHeight="1">
      <c r="A19" s="289" t="s">
        <v>49</v>
      </c>
      <c r="B19" s="97"/>
      <c r="C19" s="98"/>
      <c r="D19" s="98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1"/>
      <c r="R19" s="99"/>
      <c r="S19" s="100"/>
      <c r="T19" s="100"/>
      <c r="U19" s="100"/>
      <c r="V19" s="100"/>
      <c r="W19" s="101"/>
      <c r="X19" s="99"/>
      <c r="Y19" s="100"/>
      <c r="Z19" s="99"/>
      <c r="AA19" s="101"/>
      <c r="AB19" s="223"/>
      <c r="AC19" s="224"/>
      <c r="AD19" s="225"/>
      <c r="AE19" s="260"/>
      <c r="AG19" s="6"/>
      <c r="AH19" s="4"/>
    </row>
    <row r="20" spans="1:34" ht="21.95" customHeight="1">
      <c r="A20" s="289" t="s">
        <v>54</v>
      </c>
      <c r="B20" s="97"/>
      <c r="C20" s="98"/>
      <c r="D20" s="98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1"/>
      <c r="R20" s="99"/>
      <c r="S20" s="100"/>
      <c r="T20" s="100"/>
      <c r="U20" s="100"/>
      <c r="V20" s="100"/>
      <c r="W20" s="101"/>
      <c r="X20" s="99"/>
      <c r="Y20" s="100"/>
      <c r="Z20" s="99"/>
      <c r="AA20" s="101"/>
      <c r="AB20" s="223"/>
      <c r="AC20" s="226"/>
      <c r="AD20" s="225"/>
      <c r="AE20" s="260"/>
      <c r="AG20" s="6"/>
      <c r="AH20" s="4"/>
    </row>
    <row r="21" spans="1:34" ht="21.95" customHeight="1">
      <c r="A21" s="289" t="s">
        <v>38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01"/>
      <c r="R21" s="99"/>
      <c r="S21" s="100"/>
      <c r="T21" s="100"/>
      <c r="U21" s="100"/>
      <c r="V21" s="100"/>
      <c r="W21" s="101"/>
      <c r="X21" s="292"/>
      <c r="Y21" s="161"/>
      <c r="Z21" s="99"/>
      <c r="AA21" s="101"/>
      <c r="AB21" s="293"/>
      <c r="AC21" s="226"/>
      <c r="AD21" s="225"/>
      <c r="AE21" s="261"/>
      <c r="AG21" s="6"/>
      <c r="AH21" s="4"/>
    </row>
    <row r="22" spans="1:34" ht="21.95" customHeight="1">
      <c r="A22" s="289" t="s">
        <v>46</v>
      </c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101"/>
      <c r="R22" s="99"/>
      <c r="S22" s="100"/>
      <c r="T22" s="100"/>
      <c r="U22" s="100"/>
      <c r="V22" s="100"/>
      <c r="W22" s="101"/>
      <c r="X22" s="292"/>
      <c r="Y22" s="161"/>
      <c r="Z22" s="248"/>
      <c r="AA22" s="180"/>
      <c r="AB22" s="293"/>
      <c r="AC22" s="226"/>
      <c r="AD22" s="225"/>
      <c r="AE22" s="261"/>
      <c r="AG22" s="6"/>
      <c r="AH22" s="4"/>
    </row>
    <row r="23" spans="1:34" ht="21.95" customHeight="1">
      <c r="A23" s="289" t="s">
        <v>28</v>
      </c>
      <c r="B23" s="97"/>
      <c r="C23" s="98"/>
      <c r="D23" s="98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1"/>
      <c r="X23" s="99"/>
      <c r="Y23" s="100"/>
      <c r="Z23" s="99"/>
      <c r="AA23" s="101"/>
      <c r="AB23" s="223"/>
      <c r="AC23" s="226"/>
      <c r="AD23" s="225"/>
      <c r="AE23" s="261"/>
      <c r="AG23" s="6"/>
      <c r="AH23" s="4"/>
    </row>
    <row r="24" spans="1:34" ht="21.95" customHeight="1">
      <c r="A24" s="289" t="s">
        <v>50</v>
      </c>
      <c r="B24" s="159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80"/>
      <c r="R24" s="99"/>
      <c r="S24" s="100"/>
      <c r="T24" s="100"/>
      <c r="U24" s="100"/>
      <c r="V24" s="100"/>
      <c r="W24" s="101"/>
      <c r="X24" s="292"/>
      <c r="Y24" s="161"/>
      <c r="Z24" s="159"/>
      <c r="AA24" s="180"/>
      <c r="AB24" s="293"/>
      <c r="AC24" s="224"/>
      <c r="AD24" s="225"/>
      <c r="AE24" s="261"/>
      <c r="AG24" s="6"/>
      <c r="AH24" s="4"/>
    </row>
    <row r="25" spans="1:34" ht="21.95" customHeight="1">
      <c r="A25" s="289" t="s">
        <v>37</v>
      </c>
      <c r="B25" s="159"/>
      <c r="C25" s="160"/>
      <c r="D25" s="160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80"/>
      <c r="R25" s="248"/>
      <c r="S25" s="161"/>
      <c r="T25" s="161"/>
      <c r="U25" s="161"/>
      <c r="V25" s="161"/>
      <c r="W25" s="180"/>
      <c r="X25" s="99"/>
      <c r="Y25" s="100"/>
      <c r="Z25" s="99"/>
      <c r="AA25" s="101"/>
      <c r="AB25" s="223"/>
      <c r="AC25" s="226"/>
      <c r="AD25" s="225"/>
      <c r="AE25" s="261"/>
      <c r="AG25" s="6"/>
      <c r="AH25" s="4"/>
    </row>
    <row r="26" spans="1:34" ht="21.95" customHeight="1">
      <c r="A26" s="289" t="s">
        <v>22</v>
      </c>
      <c r="B26" s="251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67"/>
      <c r="R26" s="294"/>
      <c r="S26" s="266"/>
      <c r="T26" s="266"/>
      <c r="U26" s="266"/>
      <c r="V26" s="266"/>
      <c r="W26" s="267"/>
      <c r="X26" s="292"/>
      <c r="Y26" s="161"/>
      <c r="Z26" s="159"/>
      <c r="AA26" s="180"/>
      <c r="AB26" s="293"/>
      <c r="AC26" s="224"/>
      <c r="AD26" s="225"/>
      <c r="AE26" s="261"/>
      <c r="AG26" s="6"/>
      <c r="AH26" s="4"/>
    </row>
    <row r="27" spans="1:34" ht="21.95" customHeight="1">
      <c r="A27" s="289" t="s">
        <v>48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101"/>
      <c r="R27" s="248"/>
      <c r="S27" s="161"/>
      <c r="T27" s="161"/>
      <c r="U27" s="161"/>
      <c r="V27" s="161"/>
      <c r="W27" s="180"/>
      <c r="X27" s="292"/>
      <c r="Y27" s="161"/>
      <c r="Z27" s="248"/>
      <c r="AA27" s="180"/>
      <c r="AB27" s="293"/>
      <c r="AC27" s="226"/>
      <c r="AD27" s="225"/>
      <c r="AE27" s="261"/>
      <c r="AG27" s="6"/>
      <c r="AH27" s="4"/>
    </row>
    <row r="28" spans="1:34" ht="21.95" customHeight="1">
      <c r="A28" s="289" t="s">
        <v>56</v>
      </c>
      <c r="B28" s="97"/>
      <c r="C28" s="98"/>
      <c r="D28" s="98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  <c r="R28" s="99"/>
      <c r="S28" s="100"/>
      <c r="T28" s="100"/>
      <c r="U28" s="100"/>
      <c r="V28" s="100"/>
      <c r="W28" s="101"/>
      <c r="X28" s="99"/>
      <c r="Y28" s="100"/>
      <c r="Z28" s="99"/>
      <c r="AA28" s="101"/>
      <c r="AB28" s="223"/>
      <c r="AC28" s="226"/>
      <c r="AD28" s="225"/>
      <c r="AE28" s="261"/>
      <c r="AG28" s="6"/>
      <c r="AH28" s="4"/>
    </row>
    <row r="29" spans="1:34" ht="21.95" customHeight="1">
      <c r="A29" s="289" t="s">
        <v>36</v>
      </c>
      <c r="B29" s="97"/>
      <c r="C29" s="98"/>
      <c r="D29" s="98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1"/>
      <c r="R29" s="99"/>
      <c r="S29" s="100"/>
      <c r="T29" s="100"/>
      <c r="U29" s="100"/>
      <c r="V29" s="100"/>
      <c r="W29" s="101"/>
      <c r="X29" s="99"/>
      <c r="Y29" s="100"/>
      <c r="Z29" s="99"/>
      <c r="AA29" s="101"/>
      <c r="AB29" s="223"/>
      <c r="AC29" s="226"/>
      <c r="AD29" s="225"/>
      <c r="AE29" s="261"/>
      <c r="AG29" s="6"/>
      <c r="AH29" s="4"/>
    </row>
    <row r="30" spans="1:34" ht="21.95" customHeight="1">
      <c r="A30" s="289" t="s">
        <v>35</v>
      </c>
      <c r="B30" s="97"/>
      <c r="C30" s="98"/>
      <c r="D30" s="98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1"/>
      <c r="R30" s="99"/>
      <c r="S30" s="100"/>
      <c r="T30" s="100"/>
      <c r="U30" s="100"/>
      <c r="V30" s="100"/>
      <c r="W30" s="101"/>
      <c r="X30" s="99"/>
      <c r="Y30" s="100"/>
      <c r="Z30" s="99"/>
      <c r="AA30" s="101"/>
      <c r="AB30" s="223"/>
      <c r="AC30" s="226"/>
      <c r="AD30" s="225"/>
      <c r="AE30" s="261"/>
      <c r="AG30" s="6"/>
      <c r="AH30" s="4"/>
    </row>
    <row r="31" spans="1:34" ht="21.95" customHeight="1">
      <c r="A31" s="289" t="s">
        <v>47</v>
      </c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101"/>
      <c r="R31" s="99"/>
      <c r="S31" s="100"/>
      <c r="T31" s="100"/>
      <c r="U31" s="100"/>
      <c r="V31" s="100"/>
      <c r="W31" s="101"/>
      <c r="X31" s="292"/>
      <c r="Y31" s="161"/>
      <c r="Z31" s="159"/>
      <c r="AA31" s="180"/>
      <c r="AB31" s="293"/>
      <c r="AC31" s="224"/>
      <c r="AD31" s="225"/>
      <c r="AE31" s="261"/>
      <c r="AG31" s="6"/>
      <c r="AH31" s="4"/>
    </row>
    <row r="32" spans="1:34" ht="21.95" customHeight="1">
      <c r="A32" s="289" t="s">
        <v>10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101"/>
      <c r="R32" s="99"/>
      <c r="S32" s="100"/>
      <c r="T32" s="100"/>
      <c r="U32" s="100"/>
      <c r="V32" s="100"/>
      <c r="W32" s="101"/>
      <c r="X32" s="292"/>
      <c r="Y32" s="161"/>
      <c r="Z32" s="159"/>
      <c r="AA32" s="180"/>
      <c r="AB32" s="293"/>
      <c r="AC32" s="226"/>
      <c r="AD32" s="225"/>
      <c r="AE32" s="261"/>
      <c r="AG32" s="6"/>
      <c r="AH32" s="4"/>
    </row>
    <row r="33" spans="1:34" ht="21.95" customHeight="1">
      <c r="A33" s="289" t="s">
        <v>26</v>
      </c>
      <c r="B33" s="97"/>
      <c r="C33" s="98"/>
      <c r="D33" s="98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1"/>
      <c r="R33" s="99"/>
      <c r="S33" s="100"/>
      <c r="T33" s="100"/>
      <c r="U33" s="100"/>
      <c r="V33" s="100"/>
      <c r="W33" s="101"/>
      <c r="X33" s="99"/>
      <c r="Y33" s="100"/>
      <c r="Z33" s="99"/>
      <c r="AA33" s="101"/>
      <c r="AB33" s="223"/>
      <c r="AC33" s="226"/>
      <c r="AD33" s="225"/>
      <c r="AE33" s="261"/>
      <c r="AG33" s="6"/>
      <c r="AH33" s="4"/>
    </row>
    <row r="34" spans="1:34" ht="21.95" customHeight="1">
      <c r="A34" s="289" t="s">
        <v>51</v>
      </c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101"/>
      <c r="R34" s="99"/>
      <c r="S34" s="100"/>
      <c r="T34" s="100"/>
      <c r="U34" s="100"/>
      <c r="V34" s="100"/>
      <c r="W34" s="101"/>
      <c r="X34" s="292"/>
      <c r="Y34" s="161"/>
      <c r="Z34" s="99"/>
      <c r="AA34" s="101"/>
      <c r="AB34" s="293"/>
      <c r="AC34" s="226"/>
      <c r="AD34" s="225"/>
      <c r="AE34" s="261"/>
      <c r="AG34" s="6"/>
      <c r="AH34" s="4"/>
    </row>
    <row r="35" spans="1:34" ht="21.95" customHeight="1">
      <c r="A35" s="289" t="s">
        <v>57</v>
      </c>
      <c r="B35" s="97"/>
      <c r="C35" s="98"/>
      <c r="D35" s="98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99"/>
      <c r="S35" s="100"/>
      <c r="T35" s="100"/>
      <c r="U35" s="100"/>
      <c r="V35" s="100"/>
      <c r="W35" s="101"/>
      <c r="X35" s="99"/>
      <c r="Y35" s="100"/>
      <c r="Z35" s="99"/>
      <c r="AA35" s="101"/>
      <c r="AB35" s="223"/>
      <c r="AC35" s="226"/>
      <c r="AD35" s="225"/>
      <c r="AE35" s="261"/>
      <c r="AG35" s="6"/>
      <c r="AH35" s="4"/>
    </row>
    <row r="36" spans="1:34" ht="21.95" customHeight="1">
      <c r="A36" s="289" t="s">
        <v>55</v>
      </c>
      <c r="B36" s="97"/>
      <c r="C36" s="98"/>
      <c r="D36" s="98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1"/>
      <c r="R36" s="99"/>
      <c r="S36" s="100"/>
      <c r="T36" s="100"/>
      <c r="U36" s="100"/>
      <c r="V36" s="100"/>
      <c r="W36" s="101"/>
      <c r="X36" s="99"/>
      <c r="Y36" s="100"/>
      <c r="Z36" s="99"/>
      <c r="AA36" s="101"/>
      <c r="AB36" s="223"/>
      <c r="AC36" s="226"/>
      <c r="AD36" s="225"/>
      <c r="AE36" s="261"/>
      <c r="AG36" s="6"/>
      <c r="AH36" s="4"/>
    </row>
    <row r="37" spans="1:34" ht="21.95" customHeight="1">
      <c r="A37" s="289" t="s">
        <v>41</v>
      </c>
      <c r="B37" s="97"/>
      <c r="C37" s="98"/>
      <c r="D37" s="98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1"/>
      <c r="R37" s="99"/>
      <c r="S37" s="100"/>
      <c r="T37" s="100"/>
      <c r="U37" s="100"/>
      <c r="V37" s="100"/>
      <c r="W37" s="101"/>
      <c r="X37" s="99"/>
      <c r="Y37" s="100"/>
      <c r="Z37" s="99"/>
      <c r="AA37" s="101"/>
      <c r="AB37" s="223"/>
      <c r="AC37" s="226"/>
      <c r="AD37" s="225"/>
      <c r="AE37" s="261"/>
      <c r="AG37" s="6"/>
      <c r="AH37" s="4"/>
    </row>
    <row r="38" spans="1:34" ht="21.95" customHeight="1">
      <c r="A38" s="290" t="s">
        <v>29</v>
      </c>
      <c r="B38" s="97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101"/>
      <c r="R38" s="99"/>
      <c r="S38" s="100"/>
      <c r="T38" s="100"/>
      <c r="U38" s="100"/>
      <c r="V38" s="100"/>
      <c r="W38" s="101"/>
      <c r="X38" s="292"/>
      <c r="Y38" s="161"/>
      <c r="Z38" s="159"/>
      <c r="AA38" s="180"/>
      <c r="AB38" s="293"/>
      <c r="AC38" s="224"/>
      <c r="AD38" s="225"/>
      <c r="AE38" s="261"/>
      <c r="AG38" s="6"/>
      <c r="AH38" s="4"/>
    </row>
    <row r="39" spans="1:34" ht="21.95" customHeight="1">
      <c r="A39" s="289" t="s">
        <v>33</v>
      </c>
      <c r="B39" s="97"/>
      <c r="C39" s="98"/>
      <c r="D39" s="98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1"/>
      <c r="R39" s="99"/>
      <c r="S39" s="100"/>
      <c r="T39" s="100"/>
      <c r="U39" s="100"/>
      <c r="V39" s="100"/>
      <c r="W39" s="101"/>
      <c r="X39" s="99"/>
      <c r="Y39" s="100"/>
      <c r="Z39" s="99"/>
      <c r="AA39" s="101"/>
      <c r="AB39" s="223"/>
      <c r="AC39" s="226"/>
      <c r="AD39" s="225"/>
      <c r="AE39" s="261"/>
      <c r="AG39" s="6"/>
      <c r="AH39" s="4"/>
    </row>
    <row r="40" spans="1:34" ht="21.95" customHeight="1">
      <c r="A40" s="290" t="s">
        <v>39</v>
      </c>
      <c r="B40" s="97"/>
      <c r="C40" s="98"/>
      <c r="D40" s="98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99"/>
      <c r="S40" s="100"/>
      <c r="T40" s="100"/>
      <c r="U40" s="100"/>
      <c r="V40" s="100"/>
      <c r="W40" s="101"/>
      <c r="X40" s="99"/>
      <c r="Y40" s="100"/>
      <c r="Z40" s="99"/>
      <c r="AA40" s="101"/>
      <c r="AB40" s="223"/>
      <c r="AC40" s="224"/>
      <c r="AD40" s="225"/>
      <c r="AE40" s="261"/>
      <c r="AG40" s="6"/>
      <c r="AH40" s="4"/>
    </row>
    <row r="41" spans="1:34" ht="21.95" customHeight="1">
      <c r="A41" s="289" t="s">
        <v>34</v>
      </c>
      <c r="B41" s="97"/>
      <c r="C41" s="98"/>
      <c r="D41" s="98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1"/>
      <c r="R41" s="99"/>
      <c r="S41" s="100"/>
      <c r="T41" s="100"/>
      <c r="U41" s="100"/>
      <c r="V41" s="100"/>
      <c r="W41" s="101"/>
      <c r="X41" s="99"/>
      <c r="Y41" s="100"/>
      <c r="Z41" s="99"/>
      <c r="AA41" s="101"/>
      <c r="AB41" s="223"/>
      <c r="AC41" s="226"/>
      <c r="AD41" s="225"/>
      <c r="AE41" s="261"/>
      <c r="AG41" s="6"/>
      <c r="AH41" s="4"/>
    </row>
    <row r="42" spans="1:34" ht="21.95" customHeight="1">
      <c r="A42" s="289" t="s">
        <v>43</v>
      </c>
      <c r="B42" s="97"/>
      <c r="C42" s="98"/>
      <c r="D42" s="98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1"/>
      <c r="R42" s="99"/>
      <c r="S42" s="100"/>
      <c r="T42" s="100"/>
      <c r="U42" s="100"/>
      <c r="V42" s="100"/>
      <c r="W42" s="101"/>
      <c r="X42" s="99"/>
      <c r="Y42" s="100"/>
      <c r="Z42" s="99"/>
      <c r="AA42" s="101"/>
      <c r="AB42" s="223"/>
      <c r="AC42" s="226"/>
      <c r="AD42" s="225"/>
      <c r="AE42" s="261"/>
      <c r="AG42" s="6"/>
      <c r="AH42" s="4"/>
    </row>
    <row r="43" spans="1:34" ht="21.95" customHeight="1">
      <c r="A43" s="289" t="s">
        <v>21</v>
      </c>
      <c r="B43" s="97"/>
      <c r="C43" s="98"/>
      <c r="D43" s="98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1"/>
      <c r="R43" s="99"/>
      <c r="S43" s="100"/>
      <c r="T43" s="100"/>
      <c r="U43" s="100"/>
      <c r="V43" s="100"/>
      <c r="W43" s="101"/>
      <c r="X43" s="99"/>
      <c r="Y43" s="100"/>
      <c r="Z43" s="99"/>
      <c r="AA43" s="101"/>
      <c r="AB43" s="223"/>
      <c r="AC43" s="226"/>
      <c r="AD43" s="225"/>
      <c r="AE43" s="261"/>
      <c r="AG43" s="6"/>
      <c r="AH43" s="4"/>
    </row>
    <row r="44" spans="1:34" ht="21.95" customHeight="1">
      <c r="A44" s="289" t="s">
        <v>58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101"/>
      <c r="R44" s="99"/>
      <c r="S44" s="100"/>
      <c r="T44" s="100"/>
      <c r="U44" s="100"/>
      <c r="V44" s="100"/>
      <c r="W44" s="101"/>
      <c r="X44" s="292"/>
      <c r="Y44" s="161"/>
      <c r="Z44" s="159"/>
      <c r="AA44" s="180"/>
      <c r="AB44" s="293"/>
      <c r="AC44" s="226"/>
      <c r="AD44" s="225"/>
      <c r="AE44" s="261"/>
      <c r="AG44" s="6"/>
      <c r="AH44" s="4"/>
    </row>
    <row r="45" spans="1:34" ht="21.95" customHeight="1">
      <c r="A45" s="289" t="s">
        <v>42</v>
      </c>
      <c r="B45" s="159"/>
      <c r="C45" s="160"/>
      <c r="D45" s="160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80"/>
      <c r="R45" s="248"/>
      <c r="S45" s="161"/>
      <c r="T45" s="161"/>
      <c r="U45" s="161"/>
      <c r="V45" s="161"/>
      <c r="W45" s="180"/>
      <c r="X45" s="248"/>
      <c r="Y45" s="161"/>
      <c r="Z45" s="248"/>
      <c r="AA45" s="180"/>
      <c r="AB45" s="293"/>
      <c r="AC45" s="224"/>
      <c r="AD45" s="225"/>
      <c r="AE45" s="261"/>
    </row>
    <row r="46" spans="1:34" ht="21.95" customHeight="1">
      <c r="A46" s="289" t="s">
        <v>52</v>
      </c>
      <c r="B46" s="274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3"/>
      <c r="R46" s="253"/>
      <c r="S46" s="254"/>
      <c r="T46" s="254"/>
      <c r="U46" s="254"/>
      <c r="V46" s="254"/>
      <c r="W46" s="273"/>
      <c r="X46" s="295"/>
      <c r="Y46" s="254"/>
      <c r="Z46" s="274"/>
      <c r="AA46" s="273"/>
      <c r="AB46" s="296"/>
      <c r="AC46" s="297"/>
      <c r="AD46" s="298"/>
      <c r="AE46" s="261"/>
    </row>
    <row r="47" spans="1:34" ht="21.95" customHeight="1" thickBot="1">
      <c r="A47" s="289" t="s">
        <v>53</v>
      </c>
      <c r="B47" s="115"/>
      <c r="C47" s="116"/>
      <c r="D47" s="116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9"/>
      <c r="R47" s="117"/>
      <c r="S47" s="118"/>
      <c r="T47" s="118"/>
      <c r="U47" s="118"/>
      <c r="V47" s="118"/>
      <c r="W47" s="119"/>
      <c r="X47" s="117"/>
      <c r="Y47" s="118"/>
      <c r="Z47" s="117"/>
      <c r="AA47" s="119"/>
      <c r="AB47" s="228"/>
      <c r="AC47" s="229"/>
      <c r="AD47" s="230"/>
      <c r="AE47" s="262"/>
    </row>
  </sheetData>
  <mergeCells count="10">
    <mergeCell ref="AE3:AE5"/>
    <mergeCell ref="A3:A4"/>
    <mergeCell ref="B3:AB3"/>
    <mergeCell ref="AC3:AC5"/>
    <mergeCell ref="AD3:AD5"/>
    <mergeCell ref="B4:Q4"/>
    <mergeCell ref="R4:W4"/>
    <mergeCell ref="X4:Y4"/>
    <mergeCell ref="AB4:AB5"/>
    <mergeCell ref="Z4:AA4"/>
  </mergeCells>
  <conditionalFormatting sqref="X38 Z38">
    <cfRule type="containsText" dxfId="112" priority="49" operator="containsText" text="неверно">
      <formula>NOT(ISERROR(SEARCH("неверно",X38)))</formula>
    </cfRule>
  </conditionalFormatting>
  <conditionalFormatting sqref="X46">
    <cfRule type="containsText" dxfId="111" priority="43" operator="containsText" text="неверно">
      <formula>NOT(ISERROR(SEARCH("неверно",X46)))</formula>
    </cfRule>
  </conditionalFormatting>
  <conditionalFormatting sqref="X46">
    <cfRule type="containsText" dxfId="110" priority="42" operator="containsText" text="неверно">
      <formula>NOT(ISERROR(SEARCH("неверно",X46)))</formula>
    </cfRule>
  </conditionalFormatting>
  <conditionalFormatting sqref="X46">
    <cfRule type="containsText" dxfId="109" priority="41" operator="containsText" text="неверно">
      <formula>NOT(ISERROR(SEARCH("неверно",X46)))</formula>
    </cfRule>
  </conditionalFormatting>
  <conditionalFormatting sqref="X26">
    <cfRule type="containsText" dxfId="108" priority="40" operator="containsText" text="неверно">
      <formula>NOT(ISERROR(SEARCH("неверно",X26)))</formula>
    </cfRule>
  </conditionalFormatting>
  <conditionalFormatting sqref="X26">
    <cfRule type="containsText" dxfId="107" priority="39" operator="containsText" text="неверно">
      <formula>NOT(ISERROR(SEARCH("неверно",X26)))</formula>
    </cfRule>
  </conditionalFormatting>
  <conditionalFormatting sqref="X26">
    <cfRule type="containsText" dxfId="106" priority="38" operator="containsText" text="неверно">
      <formula>NOT(ISERROR(SEARCH("неверно",X26)))</formula>
    </cfRule>
  </conditionalFormatting>
  <conditionalFormatting sqref="X24">
    <cfRule type="containsText" dxfId="105" priority="37" operator="containsText" text="неверно">
      <formula>NOT(ISERROR(SEARCH("неверно",X24)))</formula>
    </cfRule>
  </conditionalFormatting>
  <conditionalFormatting sqref="X24">
    <cfRule type="containsText" dxfId="104" priority="36" operator="containsText" text="неверно">
      <formula>NOT(ISERROR(SEARCH("неверно",X24)))</formula>
    </cfRule>
  </conditionalFormatting>
  <conditionalFormatting sqref="X24">
    <cfRule type="containsText" dxfId="103" priority="35" operator="containsText" text="неверно">
      <formula>NOT(ISERROR(SEARCH("неверно",X24)))</formula>
    </cfRule>
  </conditionalFormatting>
  <conditionalFormatting sqref="X31">
    <cfRule type="containsText" dxfId="102" priority="34" operator="containsText" text="неверно">
      <formula>NOT(ISERROR(SEARCH("неверно",X31)))</formula>
    </cfRule>
  </conditionalFormatting>
  <conditionalFormatting sqref="X31">
    <cfRule type="containsText" dxfId="101" priority="33" operator="containsText" text="неверно">
      <formula>NOT(ISERROR(SEARCH("неверно",X31)))</formula>
    </cfRule>
  </conditionalFormatting>
  <conditionalFormatting sqref="X31">
    <cfRule type="containsText" dxfId="100" priority="32" operator="containsText" text="неверно">
      <formula>NOT(ISERROR(SEARCH("неверно",X31)))</formula>
    </cfRule>
  </conditionalFormatting>
  <conditionalFormatting sqref="X10">
    <cfRule type="containsText" dxfId="99" priority="31" operator="containsText" text="неверно">
      <formula>NOT(ISERROR(SEARCH("неверно",X10)))</formula>
    </cfRule>
  </conditionalFormatting>
  <conditionalFormatting sqref="X10">
    <cfRule type="containsText" dxfId="98" priority="30" operator="containsText" text="неверно">
      <formula>NOT(ISERROR(SEARCH("неверно",X10)))</formula>
    </cfRule>
  </conditionalFormatting>
  <conditionalFormatting sqref="X10">
    <cfRule type="containsText" dxfId="97" priority="29" operator="containsText" text="неверно">
      <formula>NOT(ISERROR(SEARCH("неверно",X10)))</formula>
    </cfRule>
  </conditionalFormatting>
  <conditionalFormatting sqref="X27">
    <cfRule type="containsText" dxfId="96" priority="28" operator="containsText" text="неверно">
      <formula>NOT(ISERROR(SEARCH("неверно",X27)))</formula>
    </cfRule>
  </conditionalFormatting>
  <conditionalFormatting sqref="X27">
    <cfRule type="containsText" dxfId="95" priority="27" operator="containsText" text="неверно">
      <formula>NOT(ISERROR(SEARCH("неверно",X27)))</formula>
    </cfRule>
  </conditionalFormatting>
  <conditionalFormatting sqref="X27">
    <cfRule type="containsText" dxfId="94" priority="26" operator="containsText" text="неверно">
      <formula>NOT(ISERROR(SEARCH("неверно",X27)))</formula>
    </cfRule>
  </conditionalFormatting>
  <conditionalFormatting sqref="X22">
    <cfRule type="containsText" dxfId="93" priority="25" operator="containsText" text="неверно">
      <formula>NOT(ISERROR(SEARCH("неверно",X22)))</formula>
    </cfRule>
  </conditionalFormatting>
  <conditionalFormatting sqref="X22">
    <cfRule type="containsText" dxfId="92" priority="24" operator="containsText" text="неверно">
      <formula>NOT(ISERROR(SEARCH("неверно",X22)))</formula>
    </cfRule>
  </conditionalFormatting>
  <conditionalFormatting sqref="X22">
    <cfRule type="containsText" dxfId="91" priority="23" operator="containsText" text="неверно">
      <formula>NOT(ISERROR(SEARCH("неверно",X22)))</formula>
    </cfRule>
  </conditionalFormatting>
  <conditionalFormatting sqref="X44">
    <cfRule type="containsText" dxfId="90" priority="22" operator="containsText" text="неверно">
      <formula>NOT(ISERROR(SEARCH("неверно",X44)))</formula>
    </cfRule>
  </conditionalFormatting>
  <conditionalFormatting sqref="X44">
    <cfRule type="containsText" dxfId="89" priority="21" operator="containsText" text="неверно">
      <formula>NOT(ISERROR(SEARCH("неверно",X44)))</formula>
    </cfRule>
  </conditionalFormatting>
  <conditionalFormatting sqref="X44">
    <cfRule type="containsText" dxfId="88" priority="20" operator="containsText" text="неверно">
      <formula>NOT(ISERROR(SEARCH("неверно",X44)))</formula>
    </cfRule>
  </conditionalFormatting>
  <conditionalFormatting sqref="X44">
    <cfRule type="containsText" dxfId="87" priority="19" operator="containsText" text="неверно">
      <formula>NOT(ISERROR(SEARCH("неверно",X44)))</formula>
    </cfRule>
  </conditionalFormatting>
  <conditionalFormatting sqref="X44">
    <cfRule type="containsText" dxfId="86" priority="18" operator="containsText" text="неверно">
      <formula>NOT(ISERROR(SEARCH("неверно",X44)))</formula>
    </cfRule>
  </conditionalFormatting>
  <conditionalFormatting sqref="Z44">
    <cfRule type="containsText" dxfId="85" priority="17" operator="containsText" text="неверно">
      <formula>NOT(ISERROR(SEARCH("неверно",Z44)))</formula>
    </cfRule>
  </conditionalFormatting>
  <conditionalFormatting sqref="Z44">
    <cfRule type="containsText" dxfId="84" priority="16" operator="containsText" text="неверно">
      <formula>NOT(ISERROR(SEARCH("неверно",Z44)))</formula>
    </cfRule>
  </conditionalFormatting>
  <conditionalFormatting sqref="Z44">
    <cfRule type="containsText" dxfId="83" priority="15" operator="containsText" text="неверно">
      <formula>NOT(ISERROR(SEARCH("неверно",Z44)))</formula>
    </cfRule>
  </conditionalFormatting>
  <conditionalFormatting sqref="Z44">
    <cfRule type="containsText" dxfId="82" priority="14" operator="containsText" text="неверно">
      <formula>NOT(ISERROR(SEARCH("неверно",Z44)))</formula>
    </cfRule>
  </conditionalFormatting>
  <conditionalFormatting sqref="Z44">
    <cfRule type="containsText" dxfId="81" priority="13" operator="containsText" text="неверно">
      <formula>NOT(ISERROR(SEARCH("неверно",Z44)))</formula>
    </cfRule>
  </conditionalFormatting>
  <conditionalFormatting sqref="X32">
    <cfRule type="containsText" dxfId="80" priority="12" operator="containsText" text="неверно">
      <formula>NOT(ISERROR(SEARCH("неверно",X32)))</formula>
    </cfRule>
  </conditionalFormatting>
  <conditionalFormatting sqref="X32">
    <cfRule type="containsText" dxfId="79" priority="11" operator="containsText" text="неверно">
      <formula>NOT(ISERROR(SEARCH("неверно",X32)))</formula>
    </cfRule>
  </conditionalFormatting>
  <conditionalFormatting sqref="X32">
    <cfRule type="containsText" dxfId="78" priority="10" operator="containsText" text="неверно">
      <formula>NOT(ISERROR(SEARCH("неверно",X32)))</formula>
    </cfRule>
  </conditionalFormatting>
  <conditionalFormatting sqref="Z32">
    <cfRule type="containsText" dxfId="77" priority="9" operator="containsText" text="неверно">
      <formula>NOT(ISERROR(SEARCH("неверно",Z32)))</formula>
    </cfRule>
  </conditionalFormatting>
  <conditionalFormatting sqref="Z32">
    <cfRule type="containsText" dxfId="76" priority="8" operator="containsText" text="неверно">
      <formula>NOT(ISERROR(SEARCH("неверно",Z32)))</formula>
    </cfRule>
  </conditionalFormatting>
  <conditionalFormatting sqref="Z32">
    <cfRule type="containsText" dxfId="75" priority="7" operator="containsText" text="неверно">
      <formula>NOT(ISERROR(SEARCH("неверно",Z32)))</formula>
    </cfRule>
  </conditionalFormatting>
  <conditionalFormatting sqref="X21">
    <cfRule type="containsText" dxfId="74" priority="6" operator="containsText" text="неверно">
      <formula>NOT(ISERROR(SEARCH("неверно",X21)))</formula>
    </cfRule>
  </conditionalFormatting>
  <conditionalFormatting sqref="X21">
    <cfRule type="containsText" dxfId="73" priority="5" operator="containsText" text="неверно">
      <formula>NOT(ISERROR(SEARCH("неверно",X21)))</formula>
    </cfRule>
  </conditionalFormatting>
  <conditionalFormatting sqref="X21">
    <cfRule type="containsText" dxfId="72" priority="4" operator="containsText" text="неверно">
      <formula>NOT(ISERROR(SEARCH("неверно",X21)))</formula>
    </cfRule>
  </conditionalFormatting>
  <conditionalFormatting sqref="X34">
    <cfRule type="containsText" dxfId="71" priority="3" operator="containsText" text="неверно">
      <formula>NOT(ISERROR(SEARCH("неверно",X34)))</formula>
    </cfRule>
  </conditionalFormatting>
  <conditionalFormatting sqref="X34">
    <cfRule type="containsText" dxfId="70" priority="2" operator="containsText" text="неверно">
      <formula>NOT(ISERROR(SEARCH("неверно",X34)))</formula>
    </cfRule>
  </conditionalFormatting>
  <conditionalFormatting sqref="X34">
    <cfRule type="containsText" dxfId="69" priority="1" operator="containsText" text="неверно">
      <formula>NOT(ISERROR(SEARCH("неверно",X34)))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BO78"/>
  <sheetViews>
    <sheetView workbookViewId="0">
      <pane xSplit="1" ySplit="5" topLeftCell="AV6" activePane="bottomRight" state="frozen"/>
      <selection pane="topRight" activeCell="B1" sqref="B1"/>
      <selection pane="bottomLeft" activeCell="A6" sqref="A6"/>
      <selection pane="bottomRight" activeCell="BO12" sqref="BO12"/>
    </sheetView>
  </sheetViews>
  <sheetFormatPr defaultRowHeight="15"/>
  <cols>
    <col min="1" max="1" width="37.7109375" style="1" customWidth="1"/>
    <col min="2" max="59" width="4.140625" customWidth="1"/>
    <col min="60" max="60" width="14" customWidth="1"/>
    <col min="61" max="61" width="11.140625" customWidth="1"/>
    <col min="62" max="62" width="13.7109375" customWidth="1"/>
    <col min="63" max="63" width="12.28515625" customWidth="1"/>
    <col min="64" max="64" width="13.5703125" customWidth="1"/>
    <col min="65" max="65" width="10.42578125" customWidth="1"/>
    <col min="66" max="66" width="12.140625" customWidth="1"/>
    <col min="67" max="67" width="10.5703125" customWidth="1"/>
  </cols>
  <sheetData>
    <row r="2" spans="1:67" s="2" customFormat="1" ht="16.5" customHeight="1" thickBot="1">
      <c r="A2" s="3"/>
    </row>
    <row r="3" spans="1:67" ht="27" customHeight="1">
      <c r="A3" s="397"/>
      <c r="B3" s="451" t="s">
        <v>59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5" t="s">
        <v>60</v>
      </c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456"/>
      <c r="AT3" s="456"/>
      <c r="AU3" s="456"/>
      <c r="AV3" s="456"/>
      <c r="AW3" s="456"/>
      <c r="AX3" s="456"/>
      <c r="AY3" s="456"/>
      <c r="AZ3" s="456"/>
      <c r="BA3" s="456"/>
      <c r="BB3" s="456"/>
      <c r="BC3" s="456"/>
      <c r="BD3" s="456"/>
      <c r="BE3" s="456"/>
      <c r="BF3" s="456"/>
      <c r="BG3" s="457"/>
      <c r="BH3" s="461" t="s">
        <v>61</v>
      </c>
      <c r="BI3" s="462"/>
      <c r="BJ3" s="462"/>
      <c r="BK3" s="462"/>
      <c r="BL3" s="463"/>
      <c r="BM3" s="464" t="s">
        <v>3</v>
      </c>
      <c r="BN3" s="467" t="s">
        <v>62</v>
      </c>
      <c r="BO3" s="399" t="s">
        <v>4</v>
      </c>
    </row>
    <row r="4" spans="1:67" ht="23.25" customHeight="1" thickBot="1">
      <c r="A4" s="398"/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8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59"/>
      <c r="AT4" s="459"/>
      <c r="AU4" s="459"/>
      <c r="AV4" s="459"/>
      <c r="AW4" s="459"/>
      <c r="AX4" s="459"/>
      <c r="AY4" s="459"/>
      <c r="AZ4" s="459"/>
      <c r="BA4" s="459"/>
      <c r="BB4" s="459"/>
      <c r="BC4" s="459"/>
      <c r="BD4" s="459"/>
      <c r="BE4" s="459"/>
      <c r="BF4" s="459"/>
      <c r="BG4" s="460"/>
      <c r="BH4" s="447" t="s">
        <v>0</v>
      </c>
      <c r="BI4" s="448"/>
      <c r="BJ4" s="448" t="s">
        <v>1</v>
      </c>
      <c r="BK4" s="448"/>
      <c r="BL4" s="449" t="s">
        <v>2</v>
      </c>
      <c r="BM4" s="465"/>
      <c r="BN4" s="468"/>
      <c r="BO4" s="400"/>
    </row>
    <row r="5" spans="1:67" ht="21.75" customHeight="1" thickBot="1">
      <c r="A5" s="47" t="s">
        <v>40</v>
      </c>
      <c r="B5" s="71">
        <v>1</v>
      </c>
      <c r="C5" s="72">
        <v>2</v>
      </c>
      <c r="D5" s="72">
        <v>3</v>
      </c>
      <c r="E5" s="72">
        <v>4</v>
      </c>
      <c r="F5" s="72">
        <v>5</v>
      </c>
      <c r="G5" s="72">
        <v>6</v>
      </c>
      <c r="H5" s="72">
        <v>7</v>
      </c>
      <c r="I5" s="72">
        <v>8</v>
      </c>
      <c r="J5" s="72">
        <v>9</v>
      </c>
      <c r="K5" s="72">
        <v>10</v>
      </c>
      <c r="L5" s="72">
        <v>11</v>
      </c>
      <c r="M5" s="72">
        <v>12</v>
      </c>
      <c r="N5" s="72">
        <v>13</v>
      </c>
      <c r="O5" s="72">
        <v>14</v>
      </c>
      <c r="P5" s="72">
        <v>15</v>
      </c>
      <c r="Q5" s="72">
        <v>16</v>
      </c>
      <c r="R5" s="72">
        <v>17</v>
      </c>
      <c r="S5" s="72">
        <v>18</v>
      </c>
      <c r="T5" s="72">
        <v>19</v>
      </c>
      <c r="U5" s="72">
        <v>20</v>
      </c>
      <c r="V5" s="72">
        <v>21</v>
      </c>
      <c r="W5" s="72">
        <v>22</v>
      </c>
      <c r="X5" s="72">
        <v>23</v>
      </c>
      <c r="Y5" s="72">
        <v>24</v>
      </c>
      <c r="Z5" s="72">
        <v>25</v>
      </c>
      <c r="AA5" s="72">
        <v>26</v>
      </c>
      <c r="AB5" s="72">
        <v>27</v>
      </c>
      <c r="AC5" s="72">
        <v>28</v>
      </c>
      <c r="AD5" s="73">
        <v>1</v>
      </c>
      <c r="AE5" s="74">
        <v>2</v>
      </c>
      <c r="AF5" s="74">
        <v>3</v>
      </c>
      <c r="AG5" s="74">
        <v>4</v>
      </c>
      <c r="AH5" s="74">
        <v>5</v>
      </c>
      <c r="AI5" s="74">
        <v>6</v>
      </c>
      <c r="AJ5" s="74">
        <v>7</v>
      </c>
      <c r="AK5" s="74">
        <v>8</v>
      </c>
      <c r="AL5" s="74">
        <v>9</v>
      </c>
      <c r="AM5" s="74">
        <v>10</v>
      </c>
      <c r="AN5" s="74">
        <v>11</v>
      </c>
      <c r="AO5" s="74">
        <v>12</v>
      </c>
      <c r="AP5" s="74">
        <v>13</v>
      </c>
      <c r="AQ5" s="74">
        <v>14</v>
      </c>
      <c r="AR5" s="74">
        <v>15</v>
      </c>
      <c r="AS5" s="74">
        <v>16</v>
      </c>
      <c r="AT5" s="74">
        <v>17</v>
      </c>
      <c r="AU5" s="74">
        <v>18</v>
      </c>
      <c r="AV5" s="74">
        <v>19</v>
      </c>
      <c r="AW5" s="74">
        <v>20</v>
      </c>
      <c r="AX5" s="74">
        <v>21</v>
      </c>
      <c r="AY5" s="74">
        <v>22</v>
      </c>
      <c r="AZ5" s="74">
        <v>23</v>
      </c>
      <c r="BA5" s="74">
        <v>24</v>
      </c>
      <c r="BB5" s="74">
        <v>25</v>
      </c>
      <c r="BC5" s="74">
        <v>26</v>
      </c>
      <c r="BD5" s="74">
        <v>27</v>
      </c>
      <c r="BE5" s="74">
        <v>28</v>
      </c>
      <c r="BF5" s="74">
        <v>29</v>
      </c>
      <c r="BG5" s="75">
        <v>30</v>
      </c>
      <c r="BH5" s="76" t="s">
        <v>5</v>
      </c>
      <c r="BI5" s="77" t="s">
        <v>6</v>
      </c>
      <c r="BJ5" s="77" t="s">
        <v>5</v>
      </c>
      <c r="BK5" s="78" t="s">
        <v>6</v>
      </c>
      <c r="BL5" s="450"/>
      <c r="BM5" s="466"/>
      <c r="BN5" s="469"/>
      <c r="BO5" s="446"/>
    </row>
    <row r="6" spans="1:67" ht="21.95" customHeight="1">
      <c r="A6" s="63" t="s">
        <v>20</v>
      </c>
      <c r="B6" s="14">
        <v>1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5">
        <v>1</v>
      </c>
      <c r="V6" s="15">
        <v>1</v>
      </c>
      <c r="W6" s="15">
        <v>1</v>
      </c>
      <c r="X6" s="15">
        <v>1</v>
      </c>
      <c r="Y6" s="15">
        <v>1</v>
      </c>
      <c r="Z6" s="15">
        <v>1</v>
      </c>
      <c r="AA6" s="15">
        <v>1</v>
      </c>
      <c r="AB6" s="15">
        <v>1</v>
      </c>
      <c r="AC6" s="15">
        <v>1</v>
      </c>
      <c r="AD6" s="79">
        <v>1</v>
      </c>
      <c r="AE6" s="80">
        <v>1</v>
      </c>
      <c r="AF6" s="80">
        <v>1</v>
      </c>
      <c r="AG6" s="80">
        <v>1</v>
      </c>
      <c r="AH6" s="80">
        <v>1</v>
      </c>
      <c r="AI6" s="80">
        <v>1</v>
      </c>
      <c r="AJ6" s="80">
        <v>1</v>
      </c>
      <c r="AK6" s="80">
        <v>1</v>
      </c>
      <c r="AL6" s="80">
        <v>1</v>
      </c>
      <c r="AM6" s="80">
        <v>1</v>
      </c>
      <c r="AN6" s="80">
        <v>1</v>
      </c>
      <c r="AO6" s="80">
        <v>1</v>
      </c>
      <c r="AP6" s="80">
        <v>1</v>
      </c>
      <c r="AQ6" s="80">
        <v>1</v>
      </c>
      <c r="AR6" s="80">
        <v>1</v>
      </c>
      <c r="AS6" s="80">
        <v>1</v>
      </c>
      <c r="AT6" s="80">
        <v>1</v>
      </c>
      <c r="AU6" s="80">
        <v>1</v>
      </c>
      <c r="AV6" s="80">
        <v>1</v>
      </c>
      <c r="AW6" s="80">
        <v>1</v>
      </c>
      <c r="AX6" s="80">
        <v>1</v>
      </c>
      <c r="AY6" s="80">
        <v>1</v>
      </c>
      <c r="AZ6" s="80">
        <v>1</v>
      </c>
      <c r="BA6" s="80">
        <v>1</v>
      </c>
      <c r="BB6" s="80">
        <v>1</v>
      </c>
      <c r="BC6" s="80">
        <v>1</v>
      </c>
      <c r="BD6" s="80">
        <v>1</v>
      </c>
      <c r="BE6" s="80">
        <v>1</v>
      </c>
      <c r="BF6" s="80">
        <v>1</v>
      </c>
      <c r="BG6" s="81">
        <v>1</v>
      </c>
      <c r="BH6" s="82">
        <v>45089</v>
      </c>
      <c r="BI6" s="83">
        <v>0.57203703703703701</v>
      </c>
      <c r="BJ6" s="84">
        <v>45089</v>
      </c>
      <c r="BK6" s="85">
        <v>0.77048611111111109</v>
      </c>
      <c r="BL6" s="86">
        <f t="shared" ref="BL6:BL11" si="0">BK6-BI6</f>
        <v>0.19844907407407408</v>
      </c>
      <c r="BM6" s="87"/>
      <c r="BN6" s="88">
        <f t="shared" ref="BN6:BN11" si="1">SUM(B6:BG6)-BM6</f>
        <v>58</v>
      </c>
      <c r="BO6" s="232">
        <v>1</v>
      </c>
    </row>
    <row r="7" spans="1:67" ht="21.95" customHeight="1">
      <c r="A7" s="63" t="s">
        <v>17</v>
      </c>
      <c r="B7" s="9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18">
        <v>1</v>
      </c>
      <c r="AE7" s="8">
        <v>1</v>
      </c>
      <c r="AF7" s="8">
        <v>1</v>
      </c>
      <c r="AG7" s="8">
        <v>1</v>
      </c>
      <c r="AH7" s="8">
        <v>1</v>
      </c>
      <c r="AI7" s="8">
        <v>1</v>
      </c>
      <c r="AJ7" s="8">
        <v>1</v>
      </c>
      <c r="AK7" s="8">
        <v>1</v>
      </c>
      <c r="AL7" s="8">
        <v>1</v>
      </c>
      <c r="AM7" s="8">
        <v>1</v>
      </c>
      <c r="AN7" s="8">
        <v>1</v>
      </c>
      <c r="AO7" s="8">
        <v>1</v>
      </c>
      <c r="AP7" s="8">
        <v>1</v>
      </c>
      <c r="AQ7" s="8">
        <v>1</v>
      </c>
      <c r="AR7" s="8">
        <v>1</v>
      </c>
      <c r="AS7" s="8">
        <v>1</v>
      </c>
      <c r="AT7" s="8">
        <v>1</v>
      </c>
      <c r="AU7" s="8">
        <v>1</v>
      </c>
      <c r="AV7" s="8">
        <v>1</v>
      </c>
      <c r="AW7" s="8">
        <v>1</v>
      </c>
      <c r="AX7" s="8">
        <v>1</v>
      </c>
      <c r="AY7" s="8">
        <v>1</v>
      </c>
      <c r="AZ7" s="8">
        <v>1</v>
      </c>
      <c r="BA7" s="8">
        <v>1</v>
      </c>
      <c r="BB7" s="8">
        <v>1</v>
      </c>
      <c r="BC7" s="8">
        <v>1</v>
      </c>
      <c r="BD7" s="8">
        <v>1</v>
      </c>
      <c r="BE7" s="8">
        <v>1</v>
      </c>
      <c r="BF7" s="8">
        <v>1</v>
      </c>
      <c r="BG7" s="10">
        <v>1</v>
      </c>
      <c r="BH7" s="90">
        <v>45088</v>
      </c>
      <c r="BI7" s="91">
        <v>0.40267361111111111</v>
      </c>
      <c r="BJ7" s="92">
        <v>45088</v>
      </c>
      <c r="BK7" s="93">
        <v>0.63796296296296295</v>
      </c>
      <c r="BL7" s="86">
        <f t="shared" si="0"/>
        <v>0.23528935185185185</v>
      </c>
      <c r="BM7" s="94"/>
      <c r="BN7" s="61">
        <f t="shared" si="1"/>
        <v>58</v>
      </c>
      <c r="BO7" s="95">
        <v>2</v>
      </c>
    </row>
    <row r="8" spans="1:67" ht="21.95" customHeight="1">
      <c r="A8" s="63" t="s">
        <v>7</v>
      </c>
      <c r="B8" s="9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18">
        <v>1</v>
      </c>
      <c r="AE8" s="8">
        <v>1</v>
      </c>
      <c r="AF8" s="8">
        <v>1</v>
      </c>
      <c r="AG8" s="8">
        <v>1</v>
      </c>
      <c r="AH8" s="8">
        <v>1</v>
      </c>
      <c r="AI8" s="8">
        <v>1</v>
      </c>
      <c r="AJ8" s="8">
        <v>1</v>
      </c>
      <c r="AK8" s="8">
        <v>1</v>
      </c>
      <c r="AL8" s="8">
        <v>1</v>
      </c>
      <c r="AM8" s="8">
        <v>1</v>
      </c>
      <c r="AN8" s="8">
        <v>1</v>
      </c>
      <c r="AO8" s="8">
        <v>1</v>
      </c>
      <c r="AP8" s="8">
        <v>1</v>
      </c>
      <c r="AQ8" s="8">
        <v>1</v>
      </c>
      <c r="AR8" s="8">
        <v>1</v>
      </c>
      <c r="AS8" s="8">
        <v>1</v>
      </c>
      <c r="AT8" s="8">
        <v>1</v>
      </c>
      <c r="AU8" s="8">
        <v>1</v>
      </c>
      <c r="AV8" s="8">
        <v>1</v>
      </c>
      <c r="AW8" s="8">
        <v>1</v>
      </c>
      <c r="AX8" s="8">
        <v>1</v>
      </c>
      <c r="AY8" s="8">
        <v>1</v>
      </c>
      <c r="AZ8" s="8">
        <v>1</v>
      </c>
      <c r="BA8" s="8">
        <v>1</v>
      </c>
      <c r="BB8" s="8">
        <v>1</v>
      </c>
      <c r="BC8" s="8">
        <v>1</v>
      </c>
      <c r="BD8" s="8">
        <v>1</v>
      </c>
      <c r="BE8" s="8">
        <v>1</v>
      </c>
      <c r="BF8" s="8">
        <v>1</v>
      </c>
      <c r="BG8" s="10">
        <v>1</v>
      </c>
      <c r="BH8" s="90">
        <v>45101</v>
      </c>
      <c r="BI8" s="91">
        <v>0.42064814814814816</v>
      </c>
      <c r="BJ8" s="92">
        <v>45101</v>
      </c>
      <c r="BK8" s="93">
        <v>0.66142361111111114</v>
      </c>
      <c r="BL8" s="86">
        <f t="shared" si="0"/>
        <v>0.24077546296296298</v>
      </c>
      <c r="BM8" s="94"/>
      <c r="BN8" s="61">
        <f t="shared" si="1"/>
        <v>58</v>
      </c>
      <c r="BO8" s="96">
        <v>3</v>
      </c>
    </row>
    <row r="9" spans="1:67" ht="21.95" customHeight="1">
      <c r="A9" s="63" t="s">
        <v>23</v>
      </c>
      <c r="B9" s="9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18">
        <v>1</v>
      </c>
      <c r="AE9" s="8">
        <v>1</v>
      </c>
      <c r="AF9" s="8">
        <v>1</v>
      </c>
      <c r="AG9" s="8">
        <v>1</v>
      </c>
      <c r="AH9" s="8">
        <v>1</v>
      </c>
      <c r="AI9" s="8">
        <v>1</v>
      </c>
      <c r="AJ9" s="8">
        <v>1</v>
      </c>
      <c r="AK9" s="8">
        <v>1</v>
      </c>
      <c r="AL9" s="8">
        <v>1</v>
      </c>
      <c r="AM9" s="8">
        <v>1</v>
      </c>
      <c r="AN9" s="8">
        <v>1</v>
      </c>
      <c r="AO9" s="8">
        <v>1</v>
      </c>
      <c r="AP9" s="8">
        <v>1</v>
      </c>
      <c r="AQ9" s="8">
        <v>1</v>
      </c>
      <c r="AR9" s="8">
        <v>1</v>
      </c>
      <c r="AS9" s="8">
        <v>1</v>
      </c>
      <c r="AT9" s="8">
        <v>1</v>
      </c>
      <c r="AU9" s="8">
        <v>1</v>
      </c>
      <c r="AV9" s="8">
        <v>1</v>
      </c>
      <c r="AW9" s="8">
        <v>1</v>
      </c>
      <c r="AX9" s="8">
        <v>1</v>
      </c>
      <c r="AY9" s="8">
        <v>1</v>
      </c>
      <c r="AZ9" s="8">
        <v>1</v>
      </c>
      <c r="BA9" s="8">
        <v>1</v>
      </c>
      <c r="BB9" s="8">
        <v>1</v>
      </c>
      <c r="BC9" s="8">
        <v>1</v>
      </c>
      <c r="BD9" s="8">
        <v>1</v>
      </c>
      <c r="BE9" s="8">
        <v>1</v>
      </c>
      <c r="BF9" s="8">
        <v>1</v>
      </c>
      <c r="BG9" s="10">
        <v>1</v>
      </c>
      <c r="BH9" s="90">
        <v>45099</v>
      </c>
      <c r="BI9" s="91">
        <v>0.58900462962962963</v>
      </c>
      <c r="BJ9" s="92">
        <v>45099</v>
      </c>
      <c r="BK9" s="93">
        <v>0.88627314814814817</v>
      </c>
      <c r="BL9" s="86">
        <f t="shared" si="0"/>
        <v>0.29726851851851854</v>
      </c>
      <c r="BM9" s="94"/>
      <c r="BN9" s="61">
        <f t="shared" si="1"/>
        <v>58</v>
      </c>
      <c r="BO9" s="95">
        <v>4</v>
      </c>
    </row>
    <row r="10" spans="1:67" ht="21.95" customHeight="1">
      <c r="A10" s="63" t="s">
        <v>19</v>
      </c>
      <c r="B10" s="9">
        <v>1</v>
      </c>
      <c r="C10" s="5">
        <v>1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18">
        <v>1</v>
      </c>
      <c r="AE10" s="8">
        <v>1</v>
      </c>
      <c r="AF10" s="8">
        <v>1</v>
      </c>
      <c r="AG10" s="8">
        <v>1</v>
      </c>
      <c r="AH10" s="8">
        <v>1</v>
      </c>
      <c r="AI10" s="8">
        <v>1</v>
      </c>
      <c r="AJ10" s="8">
        <v>1</v>
      </c>
      <c r="AK10" s="8">
        <v>1</v>
      </c>
      <c r="AL10" s="8">
        <v>1</v>
      </c>
      <c r="AM10" s="8">
        <v>1</v>
      </c>
      <c r="AN10" s="8">
        <v>1</v>
      </c>
      <c r="AO10" s="8">
        <v>1</v>
      </c>
      <c r="AP10" s="8">
        <v>1</v>
      </c>
      <c r="AQ10" s="8">
        <v>1</v>
      </c>
      <c r="AR10" s="8">
        <v>1</v>
      </c>
      <c r="AS10" s="8">
        <v>1</v>
      </c>
      <c r="AT10" s="8">
        <v>1</v>
      </c>
      <c r="AU10" s="8">
        <v>1</v>
      </c>
      <c r="AV10" s="8">
        <v>1</v>
      </c>
      <c r="AW10" s="8">
        <v>1</v>
      </c>
      <c r="AX10" s="8">
        <v>1</v>
      </c>
      <c r="AY10" s="8">
        <v>1</v>
      </c>
      <c r="AZ10" s="8">
        <v>1</v>
      </c>
      <c r="BA10" s="8">
        <v>1</v>
      </c>
      <c r="BB10" s="8">
        <v>1</v>
      </c>
      <c r="BC10" s="8">
        <v>1</v>
      </c>
      <c r="BD10" s="8">
        <v>1</v>
      </c>
      <c r="BE10" s="8">
        <v>1</v>
      </c>
      <c r="BF10" s="8">
        <v>1</v>
      </c>
      <c r="BG10" s="10">
        <v>1</v>
      </c>
      <c r="BH10" s="90">
        <v>45108</v>
      </c>
      <c r="BI10" s="91">
        <v>0.4397685185185185</v>
      </c>
      <c r="BJ10" s="92">
        <v>45108</v>
      </c>
      <c r="BK10" s="93">
        <v>0.84699074074074077</v>
      </c>
      <c r="BL10" s="86">
        <f t="shared" si="0"/>
        <v>0.40722222222222226</v>
      </c>
      <c r="BM10" s="94"/>
      <c r="BN10" s="61">
        <f t="shared" si="1"/>
        <v>58</v>
      </c>
      <c r="BO10" s="95">
        <v>5</v>
      </c>
    </row>
    <row r="11" spans="1:67" ht="21.95" customHeight="1">
      <c r="A11" s="63" t="s">
        <v>46</v>
      </c>
      <c r="B11" s="9">
        <v>1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18">
        <v>1</v>
      </c>
      <c r="AE11" s="8">
        <v>1</v>
      </c>
      <c r="AF11" s="8">
        <v>1</v>
      </c>
      <c r="AG11" s="8">
        <v>1</v>
      </c>
      <c r="AH11" s="8">
        <v>1</v>
      </c>
      <c r="AI11" s="8">
        <v>1</v>
      </c>
      <c r="AJ11" s="8">
        <v>1</v>
      </c>
      <c r="AK11" s="8">
        <v>1</v>
      </c>
      <c r="AL11" s="8">
        <v>1</v>
      </c>
      <c r="AM11" s="8">
        <v>1</v>
      </c>
      <c r="AN11" s="8">
        <v>1</v>
      </c>
      <c r="AO11" s="8">
        <v>1</v>
      </c>
      <c r="AP11" s="8">
        <v>1</v>
      </c>
      <c r="AQ11" s="8">
        <v>1</v>
      </c>
      <c r="AR11" s="8">
        <v>1</v>
      </c>
      <c r="AS11" s="8">
        <v>1</v>
      </c>
      <c r="AT11" s="8">
        <v>1</v>
      </c>
      <c r="AU11" s="8">
        <v>1</v>
      </c>
      <c r="AV11" s="8">
        <v>1</v>
      </c>
      <c r="AW11" s="8">
        <v>1</v>
      </c>
      <c r="AX11" s="8">
        <v>1</v>
      </c>
      <c r="AY11" s="8">
        <v>1</v>
      </c>
      <c r="AZ11" s="8">
        <v>1</v>
      </c>
      <c r="BA11" s="8">
        <v>1</v>
      </c>
      <c r="BB11" s="8">
        <v>1</v>
      </c>
      <c r="BC11" s="8">
        <v>1</v>
      </c>
      <c r="BD11" s="8">
        <v>1</v>
      </c>
      <c r="BE11" s="8">
        <v>1</v>
      </c>
      <c r="BF11" s="8">
        <v>1</v>
      </c>
      <c r="BG11" s="10">
        <v>1</v>
      </c>
      <c r="BH11" s="90">
        <v>45072</v>
      </c>
      <c r="BI11" s="91">
        <v>0.36300925925925925</v>
      </c>
      <c r="BJ11" s="92">
        <v>45072</v>
      </c>
      <c r="BK11" s="93">
        <v>0.80554398148148154</v>
      </c>
      <c r="BL11" s="86">
        <f t="shared" si="0"/>
        <v>0.44253472222222229</v>
      </c>
      <c r="BM11" s="94"/>
      <c r="BN11" s="61">
        <f t="shared" si="1"/>
        <v>58</v>
      </c>
      <c r="BO11" s="95">
        <v>6</v>
      </c>
    </row>
    <row r="12" spans="1:67" ht="21.95" customHeight="1">
      <c r="A12" s="63" t="s">
        <v>49</v>
      </c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9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1"/>
      <c r="BH12" s="233"/>
      <c r="BI12" s="109"/>
      <c r="BJ12" s="234"/>
      <c r="BK12" s="235"/>
      <c r="BL12" s="111"/>
      <c r="BM12" s="107"/>
      <c r="BN12" s="108"/>
      <c r="BO12" s="238"/>
    </row>
    <row r="13" spans="1:67" ht="21.95" customHeight="1">
      <c r="A13" s="63" t="s">
        <v>54</v>
      </c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9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1"/>
      <c r="BH13" s="233"/>
      <c r="BI13" s="109"/>
      <c r="BJ13" s="234"/>
      <c r="BK13" s="235"/>
      <c r="BL13" s="111"/>
      <c r="BM13" s="107"/>
      <c r="BN13" s="108"/>
      <c r="BO13" s="238"/>
    </row>
    <row r="14" spans="1:67" ht="21.95" customHeight="1">
      <c r="A14" s="63" t="s">
        <v>38</v>
      </c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9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1"/>
      <c r="BH14" s="233"/>
      <c r="BI14" s="109"/>
      <c r="BJ14" s="234"/>
      <c r="BK14" s="235"/>
      <c r="BL14" s="111"/>
      <c r="BM14" s="107"/>
      <c r="BN14" s="108"/>
      <c r="BO14" s="238"/>
    </row>
    <row r="15" spans="1:67" ht="21.95" customHeight="1">
      <c r="A15" s="63" t="s">
        <v>58</v>
      </c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9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1"/>
      <c r="BH15" s="233"/>
      <c r="BI15" s="109"/>
      <c r="BJ15" s="234"/>
      <c r="BK15" s="235"/>
      <c r="BL15" s="111"/>
      <c r="BM15" s="107"/>
      <c r="BN15" s="108"/>
      <c r="BO15" s="238"/>
    </row>
    <row r="16" spans="1:67" ht="21.95" customHeight="1">
      <c r="A16" s="63" t="s">
        <v>42</v>
      </c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9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1"/>
      <c r="BH16" s="102"/>
      <c r="BI16" s="103"/>
      <c r="BJ16" s="104"/>
      <c r="BK16" s="105"/>
      <c r="BL16" s="106"/>
      <c r="BM16" s="107"/>
      <c r="BN16" s="108"/>
      <c r="BO16" s="238"/>
    </row>
    <row r="17" spans="1:67" ht="21.95" customHeight="1">
      <c r="A17" s="63" t="s">
        <v>9</v>
      </c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9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1"/>
      <c r="BH17" s="102"/>
      <c r="BI17" s="109"/>
      <c r="BJ17" s="104"/>
      <c r="BK17" s="110"/>
      <c r="BL17" s="111"/>
      <c r="BM17" s="107"/>
      <c r="BN17" s="108"/>
      <c r="BO17" s="238"/>
    </row>
    <row r="18" spans="1:67" ht="21.95" customHeight="1">
      <c r="A18" s="63" t="s">
        <v>52</v>
      </c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9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1"/>
      <c r="BH18" s="102"/>
      <c r="BI18" s="103"/>
      <c r="BJ18" s="104"/>
      <c r="BK18" s="105"/>
      <c r="BL18" s="112"/>
      <c r="BM18" s="107"/>
      <c r="BN18" s="108"/>
      <c r="BO18" s="238"/>
    </row>
    <row r="19" spans="1:67" ht="21.95" customHeight="1">
      <c r="A19" s="63" t="s">
        <v>53</v>
      </c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9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1"/>
      <c r="BH19" s="102"/>
      <c r="BI19" s="103"/>
      <c r="BJ19" s="104"/>
      <c r="BK19" s="105"/>
      <c r="BL19" s="112"/>
      <c r="BM19" s="107"/>
      <c r="BN19" s="108"/>
      <c r="BO19" s="275"/>
    </row>
    <row r="20" spans="1:67" ht="21.95" customHeight="1">
      <c r="A20" s="63" t="s">
        <v>24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9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1"/>
      <c r="BH20" s="233"/>
      <c r="BI20" s="109"/>
      <c r="BJ20" s="234"/>
      <c r="BK20" s="235"/>
      <c r="BL20" s="111"/>
      <c r="BM20" s="107"/>
      <c r="BN20" s="108"/>
      <c r="BO20" s="238"/>
    </row>
    <row r="21" spans="1:67" ht="21.95" customHeight="1">
      <c r="A21" s="63" t="s">
        <v>28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9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1"/>
      <c r="BH21" s="233"/>
      <c r="BI21" s="109"/>
      <c r="BJ21" s="234"/>
      <c r="BK21" s="235"/>
      <c r="BL21" s="111"/>
      <c r="BM21" s="107"/>
      <c r="BN21" s="108"/>
      <c r="BO21" s="238"/>
    </row>
    <row r="22" spans="1:67" ht="21.95" customHeight="1">
      <c r="A22" s="63" t="s">
        <v>50</v>
      </c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9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1"/>
      <c r="BH22" s="233"/>
      <c r="BI22" s="109"/>
      <c r="BJ22" s="234"/>
      <c r="BK22" s="235"/>
      <c r="BL22" s="111"/>
      <c r="BM22" s="107"/>
      <c r="BN22" s="108"/>
      <c r="BO22" s="238"/>
    </row>
    <row r="23" spans="1:67" ht="21.95" customHeight="1">
      <c r="A23" s="63" t="s">
        <v>37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9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1"/>
      <c r="BH23" s="233"/>
      <c r="BI23" s="109"/>
      <c r="BJ23" s="234"/>
      <c r="BK23" s="235"/>
      <c r="BL23" s="111"/>
      <c r="BM23" s="107"/>
      <c r="BN23" s="108"/>
      <c r="BO23" s="238"/>
    </row>
    <row r="24" spans="1:67" ht="21.95" customHeight="1">
      <c r="A24" s="63" t="s">
        <v>22</v>
      </c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9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1"/>
      <c r="BH24" s="233"/>
      <c r="BI24" s="109"/>
      <c r="BJ24" s="234"/>
      <c r="BK24" s="235"/>
      <c r="BL24" s="111"/>
      <c r="BM24" s="107"/>
      <c r="BN24" s="108"/>
      <c r="BO24" s="238"/>
    </row>
    <row r="25" spans="1:67" ht="21.95" customHeight="1">
      <c r="A25" s="63" t="s">
        <v>48</v>
      </c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9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1"/>
      <c r="BH25" s="233"/>
      <c r="BI25" s="109"/>
      <c r="BJ25" s="234"/>
      <c r="BK25" s="235"/>
      <c r="BL25" s="111"/>
      <c r="BM25" s="107"/>
      <c r="BN25" s="108"/>
      <c r="BO25" s="238"/>
    </row>
    <row r="26" spans="1:67" ht="21.95" customHeight="1">
      <c r="A26" s="63" t="s">
        <v>56</v>
      </c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9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1"/>
      <c r="BH26" s="233"/>
      <c r="BI26" s="109"/>
      <c r="BJ26" s="234"/>
      <c r="BK26" s="235"/>
      <c r="BL26" s="111"/>
      <c r="BM26" s="107"/>
      <c r="BN26" s="108"/>
      <c r="BO26" s="238"/>
    </row>
    <row r="27" spans="1:67" ht="21.95" customHeight="1">
      <c r="A27" s="63" t="s">
        <v>36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9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1"/>
      <c r="BH27" s="233"/>
      <c r="BI27" s="109"/>
      <c r="BJ27" s="234"/>
      <c r="BK27" s="235"/>
      <c r="BL27" s="111"/>
      <c r="BM27" s="107"/>
      <c r="BN27" s="108"/>
      <c r="BO27" s="238"/>
    </row>
    <row r="28" spans="1:67" ht="21.95" customHeight="1">
      <c r="A28" s="63" t="s">
        <v>35</v>
      </c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9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1"/>
      <c r="BH28" s="233"/>
      <c r="BI28" s="109"/>
      <c r="BJ28" s="234"/>
      <c r="BK28" s="235"/>
      <c r="BL28" s="111"/>
      <c r="BM28" s="107"/>
      <c r="BN28" s="108"/>
      <c r="BO28" s="238"/>
    </row>
    <row r="29" spans="1:67" ht="21.95" customHeight="1">
      <c r="A29" s="63" t="s">
        <v>47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9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1"/>
      <c r="BH29" s="233"/>
      <c r="BI29" s="109"/>
      <c r="BJ29" s="234"/>
      <c r="BK29" s="235"/>
      <c r="BL29" s="111"/>
      <c r="BM29" s="107"/>
      <c r="BN29" s="108"/>
      <c r="BO29" s="238"/>
    </row>
    <row r="30" spans="1:67" ht="21.95" customHeight="1">
      <c r="A30" s="63" t="s">
        <v>10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9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1"/>
      <c r="BH30" s="233"/>
      <c r="BI30" s="109"/>
      <c r="BJ30" s="234"/>
      <c r="BK30" s="235"/>
      <c r="BL30" s="111"/>
      <c r="BM30" s="107"/>
      <c r="BN30" s="108"/>
      <c r="BO30" s="238"/>
    </row>
    <row r="31" spans="1:67" ht="21.95" customHeight="1">
      <c r="A31" s="63" t="s">
        <v>25</v>
      </c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9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1"/>
      <c r="BH31" s="233"/>
      <c r="BI31" s="109"/>
      <c r="BJ31" s="234"/>
      <c r="BK31" s="235"/>
      <c r="BL31" s="111"/>
      <c r="BM31" s="107"/>
      <c r="BN31" s="108"/>
      <c r="BO31" s="238"/>
    </row>
    <row r="32" spans="1:67" ht="21.95" customHeight="1">
      <c r="A32" s="63" t="s">
        <v>45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1"/>
      <c r="BH32" s="233"/>
      <c r="BI32" s="109"/>
      <c r="BJ32" s="234"/>
      <c r="BK32" s="235"/>
      <c r="BL32" s="111"/>
      <c r="BM32" s="107"/>
      <c r="BN32" s="108"/>
      <c r="BO32" s="238"/>
    </row>
    <row r="33" spans="1:67" ht="21.95" customHeight="1">
      <c r="A33" s="63" t="s">
        <v>26</v>
      </c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9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1"/>
      <c r="BH33" s="233"/>
      <c r="BI33" s="109"/>
      <c r="BJ33" s="234"/>
      <c r="BK33" s="235"/>
      <c r="BL33" s="111"/>
      <c r="BM33" s="107"/>
      <c r="BN33" s="108"/>
      <c r="BO33" s="238"/>
    </row>
    <row r="34" spans="1:67" ht="21.95" customHeight="1">
      <c r="A34" s="63" t="s">
        <v>51</v>
      </c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9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1"/>
      <c r="BH34" s="233"/>
      <c r="BI34" s="109"/>
      <c r="BJ34" s="234"/>
      <c r="BK34" s="235"/>
      <c r="BL34" s="111"/>
      <c r="BM34" s="107"/>
      <c r="BN34" s="108"/>
      <c r="BO34" s="238"/>
    </row>
    <row r="35" spans="1:67" ht="21.95" customHeight="1">
      <c r="A35" s="63" t="s">
        <v>57</v>
      </c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9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1"/>
      <c r="BH35" s="233"/>
      <c r="BI35" s="109"/>
      <c r="BJ35" s="234"/>
      <c r="BK35" s="235"/>
      <c r="BL35" s="111"/>
      <c r="BM35" s="107"/>
      <c r="BN35" s="108"/>
      <c r="BO35" s="238"/>
    </row>
    <row r="36" spans="1:67" ht="21.95" customHeight="1">
      <c r="A36" s="63" t="s">
        <v>55</v>
      </c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9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1"/>
      <c r="BH36" s="233"/>
      <c r="BI36" s="109"/>
      <c r="BJ36" s="234"/>
      <c r="BK36" s="235"/>
      <c r="BL36" s="111"/>
      <c r="BM36" s="107"/>
      <c r="BN36" s="108"/>
      <c r="BO36" s="238"/>
    </row>
    <row r="37" spans="1:67" ht="21.95" customHeight="1">
      <c r="A37" s="63" t="s">
        <v>41</v>
      </c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9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1"/>
      <c r="BH37" s="233"/>
      <c r="BI37" s="109"/>
      <c r="BJ37" s="234"/>
      <c r="BK37" s="235"/>
      <c r="BL37" s="111"/>
      <c r="BM37" s="107"/>
      <c r="BN37" s="108"/>
      <c r="BO37" s="238"/>
    </row>
    <row r="38" spans="1:67" ht="21.95" customHeight="1">
      <c r="A38" s="63" t="s">
        <v>8</v>
      </c>
      <c r="B38" s="97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9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1"/>
      <c r="BH38" s="233"/>
      <c r="BI38" s="109"/>
      <c r="BJ38" s="234"/>
      <c r="BK38" s="235"/>
      <c r="BL38" s="111"/>
      <c r="BM38" s="107"/>
      <c r="BN38" s="108"/>
      <c r="BO38" s="238"/>
    </row>
    <row r="39" spans="1:67" ht="21.95" customHeight="1">
      <c r="A39" s="63" t="s">
        <v>18</v>
      </c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9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1"/>
      <c r="BH39" s="233"/>
      <c r="BI39" s="109"/>
      <c r="BJ39" s="234"/>
      <c r="BK39" s="235"/>
      <c r="BL39" s="111"/>
      <c r="BM39" s="107"/>
      <c r="BN39" s="108"/>
      <c r="BO39" s="238"/>
    </row>
    <row r="40" spans="1:67" ht="21.95" customHeight="1">
      <c r="A40" s="63" t="s">
        <v>29</v>
      </c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9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1"/>
      <c r="BH40" s="233"/>
      <c r="BI40" s="109"/>
      <c r="BJ40" s="234"/>
      <c r="BK40" s="235"/>
      <c r="BL40" s="111"/>
      <c r="BM40" s="107"/>
      <c r="BN40" s="108"/>
      <c r="BO40" s="238"/>
    </row>
    <row r="41" spans="1:67" ht="21.95" customHeight="1">
      <c r="A41" s="63" t="s">
        <v>27</v>
      </c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9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1"/>
      <c r="BH41" s="233"/>
      <c r="BI41" s="109"/>
      <c r="BJ41" s="234"/>
      <c r="BK41" s="235"/>
      <c r="BL41" s="111"/>
      <c r="BM41" s="107"/>
      <c r="BN41" s="108"/>
      <c r="BO41" s="238"/>
    </row>
    <row r="42" spans="1:67" ht="21.95" customHeight="1">
      <c r="A42" s="63" t="s">
        <v>33</v>
      </c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9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1"/>
      <c r="BH42" s="233"/>
      <c r="BI42" s="109"/>
      <c r="BJ42" s="234"/>
      <c r="BK42" s="235"/>
      <c r="BL42" s="111"/>
      <c r="BM42" s="107"/>
      <c r="BN42" s="108"/>
      <c r="BO42" s="238"/>
    </row>
    <row r="43" spans="1:67" ht="18">
      <c r="A43" s="63" t="s">
        <v>39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9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1"/>
      <c r="BH43" s="233"/>
      <c r="BI43" s="109"/>
      <c r="BJ43" s="234"/>
      <c r="BK43" s="235"/>
      <c r="BL43" s="111"/>
      <c r="BM43" s="107"/>
      <c r="BN43" s="108"/>
      <c r="BO43" s="238"/>
    </row>
    <row r="44" spans="1:67" ht="18">
      <c r="A44" s="63" t="s">
        <v>34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9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1"/>
      <c r="BH44" s="233"/>
      <c r="BI44" s="109"/>
      <c r="BJ44" s="234"/>
      <c r="BK44" s="235"/>
      <c r="BL44" s="111"/>
      <c r="BM44" s="107"/>
      <c r="BN44" s="108"/>
      <c r="BO44" s="236"/>
    </row>
    <row r="45" spans="1:67" ht="18">
      <c r="A45" s="63" t="s">
        <v>43</v>
      </c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248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80"/>
      <c r="BH45" s="233"/>
      <c r="BI45" s="109"/>
      <c r="BJ45" s="234"/>
      <c r="BK45" s="235"/>
      <c r="BL45" s="111"/>
      <c r="BM45" s="247"/>
      <c r="BN45" s="108"/>
      <c r="BO45" s="238"/>
    </row>
    <row r="46" spans="1:67" ht="18">
      <c r="A46" s="63" t="s">
        <v>44</v>
      </c>
      <c r="B46" s="251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3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73"/>
      <c r="BH46" s="268"/>
      <c r="BI46" s="240"/>
      <c r="BJ46" s="269"/>
      <c r="BK46" s="270"/>
      <c r="BL46" s="276"/>
      <c r="BM46" s="258"/>
      <c r="BN46" s="259"/>
      <c r="BO46" s="285"/>
    </row>
    <row r="47" spans="1:67" ht="18.75" thickBot="1">
      <c r="A47" s="63" t="s">
        <v>21</v>
      </c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7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9"/>
      <c r="BH47" s="263"/>
      <c r="BI47" s="169"/>
      <c r="BJ47" s="264"/>
      <c r="BK47" s="265"/>
      <c r="BL47" s="194"/>
      <c r="BM47" s="124"/>
      <c r="BN47" s="125"/>
      <c r="BO47" s="245"/>
    </row>
    <row r="49" spans="60:64">
      <c r="BH49" s="4"/>
      <c r="BI49" s="4"/>
      <c r="BJ49" s="4"/>
    </row>
    <row r="50" spans="60:64">
      <c r="BK50" s="4"/>
      <c r="BL50" s="126"/>
    </row>
    <row r="77" spans="1:1" ht="21.95" customHeight="1">
      <c r="A77" s="48" t="s">
        <v>17</v>
      </c>
    </row>
    <row r="78" spans="1:1" ht="21.95" customHeight="1">
      <c r="A78" s="48" t="s">
        <v>44</v>
      </c>
    </row>
  </sheetData>
  <mergeCells count="10">
    <mergeCell ref="BO3:BO5"/>
    <mergeCell ref="BH4:BI4"/>
    <mergeCell ref="BJ4:BK4"/>
    <mergeCell ref="BL4:BL5"/>
    <mergeCell ref="A3:A4"/>
    <mergeCell ref="B3:AC4"/>
    <mergeCell ref="AD3:BG4"/>
    <mergeCell ref="BH3:BL3"/>
    <mergeCell ref="BM3:BM5"/>
    <mergeCell ref="BN3:BN5"/>
  </mergeCells>
  <conditionalFormatting sqref="X109 Z109 BH6:BH47">
    <cfRule type="containsText" dxfId="68" priority="7" operator="containsText" text="неверно">
      <formula>NOT(ISERROR(SEARCH("неверно",X6)))</formula>
    </cfRule>
  </conditionalFormatting>
  <conditionalFormatting sqref="BJ47 BJ43 BJ8">
    <cfRule type="containsText" dxfId="67" priority="6" operator="containsText" text="неверно">
      <formula>NOT(ISERROR(SEARCH("неверно",BJ8)))</formula>
    </cfRule>
  </conditionalFormatting>
  <conditionalFormatting sqref="BH46">
    <cfRule type="containsText" dxfId="66" priority="5" operator="containsText" text="неверно">
      <formula>NOT(ISERROR(SEARCH("неверно",BH46)))</formula>
    </cfRule>
  </conditionalFormatting>
  <conditionalFormatting sqref="BH38">
    <cfRule type="containsText" dxfId="65" priority="4" operator="containsText" text="неверно">
      <formula>NOT(ISERROR(SEARCH("неверно",BH38)))</formula>
    </cfRule>
  </conditionalFormatting>
  <conditionalFormatting sqref="BJ24 BH24">
    <cfRule type="containsText" dxfId="64" priority="3" operator="containsText" text="неверно">
      <formula>NOT(ISERROR(SEARCH("неверно",BH24)))</formula>
    </cfRule>
  </conditionalFormatting>
  <conditionalFormatting sqref="BH26">
    <cfRule type="containsText" dxfId="63" priority="2" operator="containsText" text="неверно">
      <formula>NOT(ISERROR(SEARCH("неверно",BH26)))</formula>
    </cfRule>
  </conditionalFormatting>
  <conditionalFormatting sqref="BH27">
    <cfRule type="containsText" dxfId="62" priority="1" operator="containsText" text="неверно">
      <formula>NOT(ISERROR(SEARCH("неверно",BH27)))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AY7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/>
  <cols>
    <col min="1" max="1" width="37.7109375" style="1" customWidth="1"/>
    <col min="2" max="43" width="4.140625" customWidth="1"/>
    <col min="44" max="44" width="14" customWidth="1"/>
    <col min="45" max="45" width="11.140625" customWidth="1"/>
    <col min="46" max="46" width="13.7109375" customWidth="1"/>
    <col min="47" max="47" width="12.28515625" customWidth="1"/>
    <col min="48" max="48" width="13.5703125" customWidth="1"/>
    <col min="49" max="49" width="10.42578125" customWidth="1"/>
    <col min="50" max="50" width="12.140625" customWidth="1"/>
    <col min="51" max="51" width="10.5703125" customWidth="1"/>
  </cols>
  <sheetData>
    <row r="2" spans="1:51" s="2" customFormat="1" ht="16.5" customHeight="1" thickBot="1">
      <c r="A2" s="3"/>
    </row>
    <row r="3" spans="1:51" ht="27" customHeight="1">
      <c r="A3" s="397"/>
      <c r="B3" s="451" t="s">
        <v>59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5" t="s">
        <v>60</v>
      </c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7"/>
      <c r="AR3" s="461" t="s">
        <v>61</v>
      </c>
      <c r="AS3" s="462"/>
      <c r="AT3" s="462"/>
      <c r="AU3" s="462"/>
      <c r="AV3" s="463"/>
      <c r="AW3" s="464" t="s">
        <v>3</v>
      </c>
      <c r="AX3" s="467" t="s">
        <v>62</v>
      </c>
      <c r="AY3" s="399" t="s">
        <v>4</v>
      </c>
    </row>
    <row r="4" spans="1:51" ht="23.25" customHeight="1" thickBot="1">
      <c r="A4" s="398"/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8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60"/>
      <c r="AR4" s="447" t="s">
        <v>0</v>
      </c>
      <c r="AS4" s="448"/>
      <c r="AT4" s="448" t="s">
        <v>1</v>
      </c>
      <c r="AU4" s="448"/>
      <c r="AV4" s="449" t="s">
        <v>2</v>
      </c>
      <c r="AW4" s="465"/>
      <c r="AX4" s="468"/>
      <c r="AY4" s="400"/>
    </row>
    <row r="5" spans="1:51" ht="21.75" customHeight="1" thickBot="1">
      <c r="A5" s="47" t="s">
        <v>40</v>
      </c>
      <c r="B5" s="71">
        <v>1</v>
      </c>
      <c r="C5" s="72">
        <v>2</v>
      </c>
      <c r="D5" s="72">
        <v>3</v>
      </c>
      <c r="E5" s="72">
        <v>4</v>
      </c>
      <c r="F5" s="72">
        <v>5</v>
      </c>
      <c r="G5" s="72">
        <v>6</v>
      </c>
      <c r="H5" s="72">
        <v>7</v>
      </c>
      <c r="I5" s="72">
        <v>8</v>
      </c>
      <c r="J5" s="72">
        <v>9</v>
      </c>
      <c r="K5" s="72">
        <v>10</v>
      </c>
      <c r="L5" s="72">
        <v>11</v>
      </c>
      <c r="M5" s="72">
        <v>12</v>
      </c>
      <c r="N5" s="72">
        <v>13</v>
      </c>
      <c r="O5" s="72">
        <v>14</v>
      </c>
      <c r="P5" s="72">
        <v>15</v>
      </c>
      <c r="Q5" s="72">
        <v>16</v>
      </c>
      <c r="R5" s="72">
        <v>17</v>
      </c>
      <c r="S5" s="72">
        <v>18</v>
      </c>
      <c r="T5" s="72">
        <v>19</v>
      </c>
      <c r="U5" s="72">
        <v>20</v>
      </c>
      <c r="V5" s="72">
        <v>21</v>
      </c>
      <c r="W5" s="72">
        <v>22</v>
      </c>
      <c r="X5" s="72">
        <v>23</v>
      </c>
      <c r="Y5" s="72">
        <v>24</v>
      </c>
      <c r="Z5" s="73">
        <v>1</v>
      </c>
      <c r="AA5" s="74">
        <v>2</v>
      </c>
      <c r="AB5" s="74">
        <v>3</v>
      </c>
      <c r="AC5" s="74">
        <v>4</v>
      </c>
      <c r="AD5" s="74">
        <v>5</v>
      </c>
      <c r="AE5" s="74">
        <v>6</v>
      </c>
      <c r="AF5" s="74">
        <v>7</v>
      </c>
      <c r="AG5" s="74">
        <v>8</v>
      </c>
      <c r="AH5" s="74">
        <v>9</v>
      </c>
      <c r="AI5" s="74">
        <v>10</v>
      </c>
      <c r="AJ5" s="74">
        <v>11</v>
      </c>
      <c r="AK5" s="74">
        <v>12</v>
      </c>
      <c r="AL5" s="74">
        <v>13</v>
      </c>
      <c r="AM5" s="74">
        <v>14</v>
      </c>
      <c r="AN5" s="74">
        <v>15</v>
      </c>
      <c r="AO5" s="74">
        <v>16</v>
      </c>
      <c r="AP5" s="74">
        <v>17</v>
      </c>
      <c r="AQ5" s="74">
        <v>18</v>
      </c>
      <c r="AR5" s="134" t="s">
        <v>5</v>
      </c>
      <c r="AS5" s="77" t="s">
        <v>6</v>
      </c>
      <c r="AT5" s="77" t="s">
        <v>5</v>
      </c>
      <c r="AU5" s="78" t="s">
        <v>6</v>
      </c>
      <c r="AV5" s="450"/>
      <c r="AW5" s="466"/>
      <c r="AX5" s="469"/>
      <c r="AY5" s="446"/>
    </row>
    <row r="6" spans="1:51" ht="21.95" customHeight="1">
      <c r="A6" s="63" t="s">
        <v>20</v>
      </c>
      <c r="B6" s="14">
        <v>1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5">
        <v>1</v>
      </c>
      <c r="V6" s="15">
        <v>1</v>
      </c>
      <c r="W6" s="15">
        <v>1</v>
      </c>
      <c r="X6" s="15">
        <v>1</v>
      </c>
      <c r="Y6" s="15">
        <v>1</v>
      </c>
      <c r="Z6" s="79">
        <v>1</v>
      </c>
      <c r="AA6" s="80">
        <v>1</v>
      </c>
      <c r="AB6" s="80">
        <v>1</v>
      </c>
      <c r="AC6" s="80">
        <v>1</v>
      </c>
      <c r="AD6" s="80">
        <v>1</v>
      </c>
      <c r="AE6" s="80">
        <v>1</v>
      </c>
      <c r="AF6" s="80">
        <v>1</v>
      </c>
      <c r="AG6" s="80">
        <v>1</v>
      </c>
      <c r="AH6" s="80">
        <v>1</v>
      </c>
      <c r="AI6" s="80">
        <v>1</v>
      </c>
      <c r="AJ6" s="80">
        <v>1</v>
      </c>
      <c r="AK6" s="80">
        <v>1</v>
      </c>
      <c r="AL6" s="80">
        <v>1</v>
      </c>
      <c r="AM6" s="80">
        <v>1</v>
      </c>
      <c r="AN6" s="80">
        <v>1</v>
      </c>
      <c r="AO6" s="80">
        <v>1</v>
      </c>
      <c r="AP6" s="80">
        <v>1</v>
      </c>
      <c r="AQ6" s="80">
        <v>1</v>
      </c>
      <c r="AR6" s="135">
        <v>45094</v>
      </c>
      <c r="AS6" s="136">
        <v>0.57377314814814817</v>
      </c>
      <c r="AT6" s="137">
        <v>45094</v>
      </c>
      <c r="AU6" s="138">
        <v>0.68946759259259249</v>
      </c>
      <c r="AV6" s="139">
        <f>AU6-AS6</f>
        <v>0.11569444444444432</v>
      </c>
      <c r="AW6" s="140"/>
      <c r="AX6" s="88">
        <f>SUM(B6:AQ6)-AW6</f>
        <v>42</v>
      </c>
      <c r="AY6" s="232">
        <v>1</v>
      </c>
    </row>
    <row r="7" spans="1:51" ht="21.95" customHeight="1">
      <c r="A7" s="63" t="s">
        <v>17</v>
      </c>
      <c r="B7" s="9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18">
        <v>1</v>
      </c>
      <c r="AA7" s="8">
        <v>1</v>
      </c>
      <c r="AB7" s="8">
        <v>1</v>
      </c>
      <c r="AC7" s="8">
        <v>1</v>
      </c>
      <c r="AD7" s="8">
        <v>1</v>
      </c>
      <c r="AE7" s="8">
        <v>1</v>
      </c>
      <c r="AF7" s="8">
        <v>1</v>
      </c>
      <c r="AG7" s="8">
        <v>1</v>
      </c>
      <c r="AH7" s="8">
        <v>1</v>
      </c>
      <c r="AI7" s="8">
        <v>1</v>
      </c>
      <c r="AJ7" s="8">
        <v>1</v>
      </c>
      <c r="AK7" s="8">
        <v>1</v>
      </c>
      <c r="AL7" s="8">
        <v>1</v>
      </c>
      <c r="AM7" s="8">
        <v>1</v>
      </c>
      <c r="AN7" s="8">
        <v>1</v>
      </c>
      <c r="AO7" s="8">
        <v>1</v>
      </c>
      <c r="AP7" s="8">
        <v>1</v>
      </c>
      <c r="AQ7" s="8">
        <v>1</v>
      </c>
      <c r="AR7" s="141">
        <v>45093</v>
      </c>
      <c r="AS7" s="132">
        <v>0.71461805555555558</v>
      </c>
      <c r="AT7" s="142">
        <v>45093</v>
      </c>
      <c r="AU7" s="143">
        <v>0.85442129629629626</v>
      </c>
      <c r="AV7" s="144">
        <f>AU7-AS7</f>
        <v>0.13980324074074069</v>
      </c>
      <c r="AW7" s="145"/>
      <c r="AX7" s="61">
        <f>SUM(B7:AQ7)-AW7</f>
        <v>42</v>
      </c>
      <c r="AY7" s="95">
        <v>2</v>
      </c>
    </row>
    <row r="8" spans="1:51" ht="21.95" customHeight="1">
      <c r="A8" s="63" t="s">
        <v>7</v>
      </c>
      <c r="B8" s="9">
        <v>1</v>
      </c>
      <c r="C8" s="5">
        <v>1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18">
        <v>1</v>
      </c>
      <c r="AA8" s="8">
        <v>1</v>
      </c>
      <c r="AB8" s="8">
        <v>1</v>
      </c>
      <c r="AC8" s="8">
        <v>1</v>
      </c>
      <c r="AD8" s="8">
        <v>1</v>
      </c>
      <c r="AE8" s="8">
        <v>1</v>
      </c>
      <c r="AF8" s="8">
        <v>1</v>
      </c>
      <c r="AG8" s="8">
        <v>1</v>
      </c>
      <c r="AH8" s="8">
        <v>1</v>
      </c>
      <c r="AI8" s="8">
        <v>1</v>
      </c>
      <c r="AJ8" s="8">
        <v>1</v>
      </c>
      <c r="AK8" s="8">
        <v>1</v>
      </c>
      <c r="AL8" s="8">
        <v>1</v>
      </c>
      <c r="AM8" s="8">
        <v>1</v>
      </c>
      <c r="AN8" s="8">
        <v>1</v>
      </c>
      <c r="AO8" s="8">
        <v>1</v>
      </c>
      <c r="AP8" s="8">
        <v>1</v>
      </c>
      <c r="AQ8" s="8">
        <v>1</v>
      </c>
      <c r="AR8" s="141">
        <v>45103</v>
      </c>
      <c r="AS8" s="132">
        <v>0.69936342592592593</v>
      </c>
      <c r="AT8" s="142">
        <v>45103</v>
      </c>
      <c r="AU8" s="143">
        <v>0.87475694444444441</v>
      </c>
      <c r="AV8" s="144">
        <f>AU8-AS8</f>
        <v>0.17539351851851848</v>
      </c>
      <c r="AW8" s="145"/>
      <c r="AX8" s="61">
        <f>SUM(B8:AQ8)-AW8</f>
        <v>42</v>
      </c>
      <c r="AY8" s="96">
        <v>3</v>
      </c>
    </row>
    <row r="9" spans="1:51" ht="21.95" customHeight="1">
      <c r="A9" s="63" t="s">
        <v>23</v>
      </c>
      <c r="B9" s="9">
        <v>1</v>
      </c>
      <c r="C9" s="5">
        <v>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18">
        <v>1</v>
      </c>
      <c r="AA9" s="8">
        <v>1</v>
      </c>
      <c r="AB9" s="8">
        <v>1</v>
      </c>
      <c r="AC9" s="8">
        <v>1</v>
      </c>
      <c r="AD9" s="8">
        <v>1</v>
      </c>
      <c r="AE9" s="8">
        <v>1</v>
      </c>
      <c r="AF9" s="8">
        <v>1</v>
      </c>
      <c r="AG9" s="8">
        <v>1</v>
      </c>
      <c r="AH9" s="8">
        <v>1</v>
      </c>
      <c r="AI9" s="8">
        <v>1</v>
      </c>
      <c r="AJ9" s="8">
        <v>1</v>
      </c>
      <c r="AK9" s="8">
        <v>1</v>
      </c>
      <c r="AL9" s="8">
        <v>1</v>
      </c>
      <c r="AM9" s="8">
        <v>1</v>
      </c>
      <c r="AN9" s="8">
        <v>1</v>
      </c>
      <c r="AO9" s="8">
        <v>1</v>
      </c>
      <c r="AP9" s="8">
        <v>1</v>
      </c>
      <c r="AQ9" s="8">
        <v>1</v>
      </c>
      <c r="AR9" s="141">
        <v>45099</v>
      </c>
      <c r="AS9" s="132">
        <v>0.2366898148148148</v>
      </c>
      <c r="AT9" s="142">
        <v>45099</v>
      </c>
      <c r="AU9" s="143">
        <v>0.42173611111111109</v>
      </c>
      <c r="AV9" s="144">
        <f>AU9-AS9</f>
        <v>0.18504629629629629</v>
      </c>
      <c r="AW9" s="145"/>
      <c r="AX9" s="61">
        <f>SUM(B9:AQ9)-AW9</f>
        <v>42</v>
      </c>
      <c r="AY9" s="96">
        <v>4</v>
      </c>
    </row>
    <row r="10" spans="1:51" ht="21.95" customHeight="1">
      <c r="A10" s="63" t="s">
        <v>49</v>
      </c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9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233"/>
      <c r="AS10" s="109"/>
      <c r="AT10" s="234"/>
      <c r="AU10" s="280"/>
      <c r="AV10" s="167"/>
      <c r="AW10" s="148"/>
      <c r="AX10" s="108"/>
      <c r="AY10" s="236"/>
    </row>
    <row r="11" spans="1:51" ht="21.95" customHeight="1">
      <c r="A11" s="63" t="s">
        <v>54</v>
      </c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9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233"/>
      <c r="AS11" s="109"/>
      <c r="AT11" s="234"/>
      <c r="AU11" s="280"/>
      <c r="AV11" s="167"/>
      <c r="AW11" s="148"/>
      <c r="AX11" s="108"/>
      <c r="AY11" s="236"/>
    </row>
    <row r="12" spans="1:51" ht="21.95" customHeight="1">
      <c r="A12" s="63" t="s">
        <v>38</v>
      </c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9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233"/>
      <c r="AS12" s="109"/>
      <c r="AT12" s="234"/>
      <c r="AU12" s="280"/>
      <c r="AV12" s="167"/>
      <c r="AW12" s="148"/>
      <c r="AX12" s="108"/>
      <c r="AY12" s="236"/>
    </row>
    <row r="13" spans="1:51" ht="21.95" customHeight="1">
      <c r="A13" s="63" t="s">
        <v>21</v>
      </c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9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233"/>
      <c r="AS13" s="109"/>
      <c r="AT13" s="234"/>
      <c r="AU13" s="280"/>
      <c r="AV13" s="167"/>
      <c r="AW13" s="148"/>
      <c r="AX13" s="108"/>
      <c r="AY13" s="236"/>
    </row>
    <row r="14" spans="1:51" ht="21.95" customHeight="1">
      <c r="A14" s="63" t="s">
        <v>58</v>
      </c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2"/>
      <c r="AS14" s="103"/>
      <c r="AT14" s="104"/>
      <c r="AU14" s="146"/>
      <c r="AV14" s="147"/>
      <c r="AW14" s="148"/>
      <c r="AX14" s="108"/>
      <c r="AY14" s="236"/>
    </row>
    <row r="15" spans="1:51" ht="21.95" customHeight="1">
      <c r="A15" s="63" t="s">
        <v>42</v>
      </c>
      <c r="B15" s="97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9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2"/>
      <c r="AS15" s="103"/>
      <c r="AT15" s="104"/>
      <c r="AU15" s="146"/>
      <c r="AV15" s="147"/>
      <c r="AW15" s="148"/>
      <c r="AX15" s="108"/>
      <c r="AY15" s="236"/>
    </row>
    <row r="16" spans="1:51" ht="21.95" customHeight="1">
      <c r="A16" s="63" t="s">
        <v>9</v>
      </c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9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2"/>
      <c r="AS16" s="103"/>
      <c r="AT16" s="104"/>
      <c r="AU16" s="146"/>
      <c r="AV16" s="147"/>
      <c r="AW16" s="148"/>
      <c r="AX16" s="108"/>
      <c r="AY16" s="236"/>
    </row>
    <row r="17" spans="1:51" ht="21.95" customHeight="1">
      <c r="A17" s="63" t="s">
        <v>52</v>
      </c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9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2"/>
      <c r="AS17" s="103"/>
      <c r="AT17" s="113"/>
      <c r="AU17" s="146"/>
      <c r="AV17" s="147"/>
      <c r="AW17" s="148"/>
      <c r="AX17" s="108"/>
      <c r="AY17" s="236"/>
    </row>
    <row r="18" spans="1:51" ht="21.95" customHeight="1">
      <c r="A18" s="63" t="s">
        <v>53</v>
      </c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9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2"/>
      <c r="AS18" s="103"/>
      <c r="AT18" s="104"/>
      <c r="AU18" s="146"/>
      <c r="AV18" s="147"/>
      <c r="AW18" s="148"/>
      <c r="AX18" s="108"/>
      <c r="AY18" s="237"/>
    </row>
    <row r="19" spans="1:51" ht="21.95" customHeight="1">
      <c r="A19" s="63" t="s">
        <v>46</v>
      </c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9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233"/>
      <c r="AS19" s="109"/>
      <c r="AT19" s="234"/>
      <c r="AU19" s="280"/>
      <c r="AV19" s="167"/>
      <c r="AW19" s="148"/>
      <c r="AX19" s="108"/>
      <c r="AY19" s="236"/>
    </row>
    <row r="20" spans="1:51" ht="21.95" customHeight="1">
      <c r="A20" s="63" t="s">
        <v>24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9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233"/>
      <c r="AS20" s="109"/>
      <c r="AT20" s="234"/>
      <c r="AU20" s="280"/>
      <c r="AV20" s="167"/>
      <c r="AW20" s="148"/>
      <c r="AX20" s="108"/>
      <c r="AY20" s="236"/>
    </row>
    <row r="21" spans="1:51" ht="21.95" customHeight="1">
      <c r="A21" s="63" t="s">
        <v>28</v>
      </c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9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233"/>
      <c r="AS21" s="109"/>
      <c r="AT21" s="234"/>
      <c r="AU21" s="280"/>
      <c r="AV21" s="167"/>
      <c r="AW21" s="148"/>
      <c r="AX21" s="108"/>
      <c r="AY21" s="236"/>
    </row>
    <row r="22" spans="1:51" ht="21.95" customHeight="1">
      <c r="A22" s="63" t="s">
        <v>50</v>
      </c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9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233"/>
      <c r="AS22" s="109"/>
      <c r="AT22" s="234"/>
      <c r="AU22" s="280"/>
      <c r="AV22" s="167"/>
      <c r="AW22" s="148"/>
      <c r="AX22" s="108"/>
      <c r="AY22" s="236"/>
    </row>
    <row r="23" spans="1:51" ht="21.95" customHeight="1">
      <c r="A23" s="63" t="s">
        <v>37</v>
      </c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9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233"/>
      <c r="AS23" s="109"/>
      <c r="AT23" s="234"/>
      <c r="AU23" s="280"/>
      <c r="AV23" s="167"/>
      <c r="AW23" s="148"/>
      <c r="AX23" s="108"/>
      <c r="AY23" s="236"/>
    </row>
    <row r="24" spans="1:51" ht="21.95" customHeight="1">
      <c r="A24" s="63" t="s">
        <v>22</v>
      </c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9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233"/>
      <c r="AS24" s="109"/>
      <c r="AT24" s="234"/>
      <c r="AU24" s="280"/>
      <c r="AV24" s="167"/>
      <c r="AW24" s="148"/>
      <c r="AX24" s="108"/>
      <c r="AY24" s="236"/>
    </row>
    <row r="25" spans="1:51" ht="21.95" customHeight="1">
      <c r="A25" s="63" t="s">
        <v>48</v>
      </c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9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233"/>
      <c r="AS25" s="109"/>
      <c r="AT25" s="234"/>
      <c r="AU25" s="280"/>
      <c r="AV25" s="167"/>
      <c r="AW25" s="148"/>
      <c r="AX25" s="108"/>
      <c r="AY25" s="236"/>
    </row>
    <row r="26" spans="1:51" ht="21.95" customHeight="1">
      <c r="A26" s="63" t="s">
        <v>56</v>
      </c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9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233"/>
      <c r="AS26" s="109"/>
      <c r="AT26" s="234"/>
      <c r="AU26" s="280"/>
      <c r="AV26" s="167"/>
      <c r="AW26" s="148"/>
      <c r="AX26" s="108"/>
      <c r="AY26" s="236"/>
    </row>
    <row r="27" spans="1:51" ht="21.95" customHeight="1">
      <c r="A27" s="63" t="s">
        <v>36</v>
      </c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9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233"/>
      <c r="AS27" s="109"/>
      <c r="AT27" s="234"/>
      <c r="AU27" s="280"/>
      <c r="AV27" s="167"/>
      <c r="AW27" s="148"/>
      <c r="AX27" s="108"/>
      <c r="AY27" s="236"/>
    </row>
    <row r="28" spans="1:51" ht="21.95" customHeight="1">
      <c r="A28" s="63" t="s">
        <v>35</v>
      </c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9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233"/>
      <c r="AS28" s="109"/>
      <c r="AT28" s="234"/>
      <c r="AU28" s="280"/>
      <c r="AV28" s="167"/>
      <c r="AW28" s="148"/>
      <c r="AX28" s="108"/>
      <c r="AY28" s="236"/>
    </row>
    <row r="29" spans="1:51" ht="21.95" customHeight="1">
      <c r="A29" s="63" t="s">
        <v>47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9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233"/>
      <c r="AS29" s="109"/>
      <c r="AT29" s="234"/>
      <c r="AU29" s="280"/>
      <c r="AV29" s="167"/>
      <c r="AW29" s="148"/>
      <c r="AX29" s="108"/>
      <c r="AY29" s="236"/>
    </row>
    <row r="30" spans="1:51" ht="21.95" customHeight="1">
      <c r="A30" s="63" t="s">
        <v>10</v>
      </c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9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233"/>
      <c r="AS30" s="109"/>
      <c r="AT30" s="234"/>
      <c r="AU30" s="280"/>
      <c r="AV30" s="167"/>
      <c r="AW30" s="148"/>
      <c r="AX30" s="108"/>
      <c r="AY30" s="236"/>
    </row>
    <row r="31" spans="1:51" ht="21.95" customHeight="1">
      <c r="A31" s="63" t="s">
        <v>25</v>
      </c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9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233"/>
      <c r="AS31" s="109"/>
      <c r="AT31" s="234"/>
      <c r="AU31" s="280"/>
      <c r="AV31" s="167"/>
      <c r="AW31" s="148"/>
      <c r="AX31" s="108"/>
      <c r="AY31" s="236"/>
    </row>
    <row r="32" spans="1:51" ht="21.95" customHeight="1">
      <c r="A32" s="63" t="s">
        <v>45</v>
      </c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9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233"/>
      <c r="AS32" s="109"/>
      <c r="AT32" s="234"/>
      <c r="AU32" s="280"/>
      <c r="AV32" s="167"/>
      <c r="AW32" s="148"/>
      <c r="AX32" s="108"/>
      <c r="AY32" s="236"/>
    </row>
    <row r="33" spans="1:51" ht="21.95" customHeight="1">
      <c r="A33" s="63" t="s">
        <v>26</v>
      </c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9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233"/>
      <c r="AS33" s="109"/>
      <c r="AT33" s="234"/>
      <c r="AU33" s="280"/>
      <c r="AV33" s="167"/>
      <c r="AW33" s="148"/>
      <c r="AX33" s="108"/>
      <c r="AY33" s="236"/>
    </row>
    <row r="34" spans="1:51" ht="21.95" customHeight="1">
      <c r="A34" s="63" t="s">
        <v>51</v>
      </c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9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233"/>
      <c r="AS34" s="109"/>
      <c r="AT34" s="234"/>
      <c r="AU34" s="280"/>
      <c r="AV34" s="167"/>
      <c r="AW34" s="148"/>
      <c r="AX34" s="108"/>
      <c r="AY34" s="236"/>
    </row>
    <row r="35" spans="1:51" ht="21.95" customHeight="1">
      <c r="A35" s="63" t="s">
        <v>19</v>
      </c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9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233"/>
      <c r="AS35" s="109"/>
      <c r="AT35" s="234"/>
      <c r="AU35" s="280"/>
      <c r="AV35" s="167"/>
      <c r="AW35" s="148"/>
      <c r="AX35" s="108"/>
      <c r="AY35" s="236"/>
    </row>
    <row r="36" spans="1:51" ht="21.95" customHeight="1">
      <c r="A36" s="63" t="s">
        <v>57</v>
      </c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9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233"/>
      <c r="AS36" s="109"/>
      <c r="AT36" s="234"/>
      <c r="AU36" s="280"/>
      <c r="AV36" s="167"/>
      <c r="AW36" s="148"/>
      <c r="AX36" s="108"/>
      <c r="AY36" s="236"/>
    </row>
    <row r="37" spans="1:51" ht="21.95" customHeight="1">
      <c r="A37" s="63" t="s">
        <v>55</v>
      </c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9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233"/>
      <c r="AS37" s="109"/>
      <c r="AT37" s="234"/>
      <c r="AU37" s="280"/>
      <c r="AV37" s="167"/>
      <c r="AW37" s="148"/>
      <c r="AX37" s="108"/>
      <c r="AY37" s="236"/>
    </row>
    <row r="38" spans="1:51" ht="21.95" customHeight="1">
      <c r="A38" s="63" t="s">
        <v>41</v>
      </c>
      <c r="B38" s="97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9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233"/>
      <c r="AS38" s="109"/>
      <c r="AT38" s="234"/>
      <c r="AU38" s="280"/>
      <c r="AV38" s="167"/>
      <c r="AW38" s="148"/>
      <c r="AX38" s="108"/>
      <c r="AY38" s="236"/>
    </row>
    <row r="39" spans="1:51" ht="21.95" customHeight="1">
      <c r="A39" s="63" t="s">
        <v>8</v>
      </c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9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233"/>
      <c r="AS39" s="109"/>
      <c r="AT39" s="234"/>
      <c r="AU39" s="280"/>
      <c r="AV39" s="167"/>
      <c r="AW39" s="148"/>
      <c r="AX39" s="108"/>
      <c r="AY39" s="236"/>
    </row>
    <row r="40" spans="1:51" ht="21.95" customHeight="1">
      <c r="A40" s="63" t="s">
        <v>18</v>
      </c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9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233"/>
      <c r="AS40" s="109"/>
      <c r="AT40" s="234"/>
      <c r="AU40" s="280"/>
      <c r="AV40" s="167"/>
      <c r="AW40" s="148"/>
      <c r="AX40" s="108"/>
      <c r="AY40" s="236"/>
    </row>
    <row r="41" spans="1:51" ht="21.95" customHeight="1">
      <c r="A41" s="63" t="s">
        <v>29</v>
      </c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9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233"/>
      <c r="AS41" s="109"/>
      <c r="AT41" s="234"/>
      <c r="AU41" s="280"/>
      <c r="AV41" s="167"/>
      <c r="AW41" s="148"/>
      <c r="AX41" s="108"/>
      <c r="AY41" s="236"/>
    </row>
    <row r="42" spans="1:51" ht="21.95" customHeight="1">
      <c r="A42" s="63" t="s">
        <v>27</v>
      </c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9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233"/>
      <c r="AS42" s="109"/>
      <c r="AT42" s="234"/>
      <c r="AU42" s="280"/>
      <c r="AV42" s="167"/>
      <c r="AW42" s="148"/>
      <c r="AX42" s="108"/>
      <c r="AY42" s="238"/>
    </row>
    <row r="43" spans="1:51" ht="18">
      <c r="A43" s="63" t="s">
        <v>33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9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233"/>
      <c r="AS43" s="109"/>
      <c r="AT43" s="234"/>
      <c r="AU43" s="280"/>
      <c r="AV43" s="167"/>
      <c r="AW43" s="148"/>
      <c r="AX43" s="108"/>
      <c r="AY43" s="238"/>
    </row>
    <row r="44" spans="1:51" ht="18">
      <c r="A44" s="63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9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233"/>
      <c r="AS44" s="109"/>
      <c r="AT44" s="234"/>
      <c r="AU44" s="280"/>
      <c r="AV44" s="167"/>
      <c r="AW44" s="148"/>
      <c r="AX44" s="108"/>
      <c r="AY44" s="236"/>
    </row>
    <row r="45" spans="1:51" ht="18">
      <c r="A45" s="63" t="s">
        <v>34</v>
      </c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248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233"/>
      <c r="AS45" s="109"/>
      <c r="AT45" s="234"/>
      <c r="AU45" s="280"/>
      <c r="AV45" s="167"/>
      <c r="AW45" s="286"/>
      <c r="AX45" s="108"/>
      <c r="AY45" s="238"/>
    </row>
    <row r="46" spans="1:51" ht="18">
      <c r="A46" s="63" t="s">
        <v>43</v>
      </c>
      <c r="B46" s="251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3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68"/>
      <c r="AS46" s="240"/>
      <c r="AT46" s="269"/>
      <c r="AU46" s="282"/>
      <c r="AV46" s="283"/>
      <c r="AW46" s="284"/>
      <c r="AX46" s="259"/>
      <c r="AY46" s="285"/>
    </row>
    <row r="47" spans="1:51" ht="18.75" thickBot="1">
      <c r="A47" s="63" t="s">
        <v>44</v>
      </c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7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263"/>
      <c r="AS47" s="169"/>
      <c r="AT47" s="264"/>
      <c r="AU47" s="281"/>
      <c r="AV47" s="171"/>
      <c r="AW47" s="150"/>
      <c r="AX47" s="125"/>
      <c r="AY47" s="245"/>
    </row>
    <row r="49" spans="50:51">
      <c r="AX49" s="4"/>
      <c r="AY49" s="4"/>
    </row>
    <row r="77" spans="1:1" ht="21.95" customHeight="1">
      <c r="A77" s="48" t="s">
        <v>17</v>
      </c>
    </row>
    <row r="78" spans="1:1" ht="21.95" customHeight="1">
      <c r="A78" s="48" t="s">
        <v>44</v>
      </c>
    </row>
  </sheetData>
  <mergeCells count="10">
    <mergeCell ref="A3:A4"/>
    <mergeCell ref="AX3:AX5"/>
    <mergeCell ref="AY3:AY5"/>
    <mergeCell ref="B3:Y4"/>
    <mergeCell ref="Z3:AQ4"/>
    <mergeCell ref="AR3:AV3"/>
    <mergeCell ref="AW3:AW5"/>
    <mergeCell ref="AR4:AS4"/>
    <mergeCell ref="AT4:AU4"/>
    <mergeCell ref="AV4:AV5"/>
  </mergeCells>
  <conditionalFormatting sqref="X109 Z109 AT8:AT41 AR6:AR47">
    <cfRule type="containsText" dxfId="61" priority="12" operator="containsText" text="неверно">
      <formula>NOT(ISERROR(SEARCH("неверно",X6)))</formula>
    </cfRule>
  </conditionalFormatting>
  <conditionalFormatting sqref="AR48:AR53 AR55:AR59">
    <cfRule type="containsText" dxfId="60" priority="11" operator="containsText" text="неверно">
      <formula>NOT(ISERROR(SEARCH("неверно",AR48)))</formula>
    </cfRule>
  </conditionalFormatting>
  <conditionalFormatting sqref="AT47 AT43">
    <cfRule type="containsText" dxfId="59" priority="10" operator="containsText" text="неверно">
      <formula>NOT(ISERROR(SEARCH("неверно",AT43)))</formula>
    </cfRule>
  </conditionalFormatting>
  <conditionalFormatting sqref="AT47 AT43">
    <cfRule type="containsText" dxfId="58" priority="9" operator="containsText" text="неверно">
      <formula>NOT(ISERROR(SEARCH("неверно",AT43)))</formula>
    </cfRule>
  </conditionalFormatting>
  <conditionalFormatting sqref="AR46">
    <cfRule type="containsText" dxfId="57" priority="8" operator="containsText" text="неверно">
      <formula>NOT(ISERROR(SEARCH("неверно",AR46)))</formula>
    </cfRule>
  </conditionalFormatting>
  <conditionalFormatting sqref="AR46">
    <cfRule type="containsText" dxfId="56" priority="7" operator="containsText" text="неверно">
      <formula>NOT(ISERROR(SEARCH("неверно",AR46)))</formula>
    </cfRule>
  </conditionalFormatting>
  <conditionalFormatting sqref="AR38">
    <cfRule type="containsText" dxfId="55" priority="6" operator="containsText" text="неверно">
      <formula>NOT(ISERROR(SEARCH("неверно",AR38)))</formula>
    </cfRule>
  </conditionalFormatting>
  <conditionalFormatting sqref="AR38">
    <cfRule type="containsText" dxfId="54" priority="5" operator="containsText" text="неверно">
      <formula>NOT(ISERROR(SEARCH("неверно",AR38)))</formula>
    </cfRule>
  </conditionalFormatting>
  <conditionalFormatting sqref="AR24 AT24">
    <cfRule type="containsText" dxfId="53" priority="4" operator="containsText" text="неверно">
      <formula>NOT(ISERROR(SEARCH("неверно",AR24)))</formula>
    </cfRule>
  </conditionalFormatting>
  <conditionalFormatting sqref="AT24 AR24">
    <cfRule type="containsText" dxfId="52" priority="3" operator="containsText" text="неверно">
      <formula>NOT(ISERROR(SEARCH("неверно",AR24)))</formula>
    </cfRule>
  </conditionalFormatting>
  <conditionalFormatting sqref="AR26 AT26">
    <cfRule type="containsText" dxfId="51" priority="2" operator="containsText" text="неверно">
      <formula>NOT(ISERROR(SEARCH("неверно",AR26)))</formula>
    </cfRule>
  </conditionalFormatting>
  <conditionalFormatting sqref="AT26 AR26">
    <cfRule type="containsText" dxfId="50" priority="1" operator="containsText" text="неверно">
      <formula>NOT(ISERROR(SEARCH("неверно",AR26)))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Q S A A B Q S w M E F A A C A A g A U 4 V r U k a A n 2 y n A A A A + Q A A A B I A H A B D b 2 5 m a W c v U G F j a 2 F n Z S 5 4 b W w g o h g A K K A U A A A A A A A A A A A A A A A A A A A A A A A A A A A A h Y 9 N D o I w G E S v Q r q n P 4 j G k I + y c C u J 0 W j c k l K h E Y p p i + V u L j y S V 5 B E M e x c z u R N 8 u b 1 e E I 2 t E 1 w l 8 a q T q e I Y Y o C q U V X K l 2 l q H e X c I 0 y D r t C X I t K B i O s b T J Y l a L a u V t C i P c e + w X u T E U i S h k 5 5 9 u D q G V b h E p b V 2 g h 0 W 9 V / l 8 h D q e P D I 9 w F O O Y r p a Y x Z Q B m X r I l Z 4 x o z K m Q G Y l b P r G 9 U Z y 0 4 f 7 I 5 A p A v n e 4 G 9 Q S w M E F A A C A A g A U 4 V r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O F a 1 L 9 2 I t M e w 8 A A H q A A Q A T A B w A R m 9 y b X V s Y X M v U 2 V j d G l v b j E u b S C i G A A o o B Q A A A A A A A A A A A A A A A A A A A A A A A A A A A D t n H 9 P G 0 c a x / + P l P e w o l K U S P z w r u 2 1 f S d U E Z K G J L Q J P 3 q B V F V E j A M k G B N s 0 4 S q E p f e 5 a q k a k U v U N L k G v t 0 6 v 1 z f 9 A 7 0 b T l 2 p N 4 B U t e A q / k d m d n Z s f r e d Z r g h P a f i t R w D M e P 9 9 n Z p 7 n m d k P K R f y l b n S g j H m f z d / f / z Y 8 W P l 2 a m l w r T x R t d i 9 f q b p W p l s V r p z 5 e X u 4 x + Y 7 5 Q O X 7 M c P 9 z N v f + u H f P + X n v L 8 5 P z v f O j 2 7 b Y H m 5 9 0 w p X y 0 W F i o n r x S u 9 w 6 W F i r u z + W T X b O V y m L 5 d 3 1 9 0 6 V 8 u X e m V J q Z L / T m S 8 W + 8 u J S Y W q 6 P F s o V M p 9 0 3 2 F P u v y w O B E j 7 k 8 M p W / M X C 7 0 r M 4 8 U 7 u b t p K n 1 + + O W k O z 9 6 q X H J H S F 8 c W 7 k 4 c z 1 j W 5 X F y 7 d W 5 i b H B 4 v L g 4 n i V L r n 9 L t D x d T o H x Y G y 2 f H z q d O j 9 2 + k r 1 b n O 8 L C T n V / d 6 Z w v x c c a 5 S W O r v 6 u 7 q P r u Q L 0 3 P L c z 0 2 + l E w n z / V L c v 8 o 0 u 5 5 n z s / P v v Y d 7 n z j b r t C f 9 h 4 6 2 4 b z 3 N l y / u M 2 7 H i N z o / O 9 5 5 r x q e u u 6 o u L 5 W K p U p h y J V V W C q f D L t J G X n T H e a / b F Q x 8 g + G 2 / V 7 5 3 / B a O N L U w v l G 6 W l 4 m B p v l p c G L + 7 W C i f j G 9 V 9 4 c f d j m 1 v S d O f X / 1 K / e H T a e 2 u y 1 + e e T + s m U 4 N e e + U 3 f u s R b R o + b 8 2 f 1 5 r a v b q L i f a E x P V Q q V u W L h o 2 6 D j f e F U 3 u x J t 9 U d z 4 2 3 P 9 9 6 v 6 y w 0 d 5 5 H 8 G 6 7 G 3 7 g / H h n R / 3 v / T h v u h e 1 + y 3 9 x u d d 5 3 f / U H 8 X m V w p 0 K / 6 z 9 V c + i L T 7 2 D t 3 t M W t y + 3 z L j f I + e o 1 r 3 d 0 2 A g O E F 5 x 7 h v 9 G b / z 6 / r 1 / c e M 3 v G 5 c k e c k d x R m L r P i O + + 7 a 8 D 5 h Y q d 6 v X m Q 1 r w N z 4 Q + 8 A t b 4 C P 5 W / M H v G L 6 l b V f m U S 6 s 7 n E Q M Y J 5 3 6 3 l / F F L p f z / 3 v v k I 2 p Y Z s Z c N 6 L X L m d 7 f 7 f H 9 6 y j x / 8 f f o L Z D j e F P F 3 u L 2 D D 5 u z e 8 p b X i x F m 4 8 J e c r W E J 6 v f u r X / N P 4 G / 2 J 2 V L M 8 C e O 2 1 7 X / c k z F 5 P 6 d P m m Z W O 8 w d 7 x B f i f X U R e r Y K Q c w X z / l s r 3 U b 8 j 1 8 t 6 x z e 7 e 4 r c z / X w a f K 8 x m 8 7 E t 1 v / H 3 D t + i x E s J F 8 z H 5 z L 9 T 2 9 / a a h W e B C r 8 X 0 P u a D c F V s e X v G h 2 a G N R z Q 0 s B / b E f t i N 1 U D 8 y M s j P p 2 e l 8 F i x D a a z Y X / w H s W J 8 3 8 i I 4 W 0 0 d a 3 t 7 v B l 7 W 1 L O S W u H j G N c v r 5 y D I G y N l 2 P g v W g K q 7 2 T L e s + 4 8 F O s 6 c k 5 S v Q b f / 7 6 u 2 I J j 6 2 n l m F c s O O 0 L f i r k G I 3 m M X 3 b o f g Q M p E v t k 5 Z a B 9 g + R G z 4 X 1 a K K i 5 X 4 Y M B 3 7 U k J l 1 K 0 h X z F 5 v X z 0 Q M e q Z + / U k 0 v B M + 6 5 l D h N p V + T k h r T B f M 0 G d T 7 h K Z V 9 3 h P 3 6 y u x + R 7 L R e f P g I g W 6 z z 3 R j s 8 S 8 V h G X r 8 1 B m k I 6 U W 2 F R S M I 9 O X j K P / M C c 7 6 j H u i n e b J x e N w I a M v T 7 M 6 I k V m k M W 4 Q 7 w r + t Y 3 W U e W Z C F 6 e l X B a T 3 X X j l y w y j e 9 4 a 0 X K l / 2 5 R 4 T R b E p Z U A + K N a 9 B L R i Y G 9 b E y 0 w / j y p y O T E H r U W K M D v s Y 7 G 3 R T K K y m B B B q q 1 X B w m y 5 K 7 / 5 D T 5 w + 1 E 9 o z 3 n 7 h Q z O / e 2 E 2 l O w j P y X Z N M d r I h c r Q V q W E H J a Z T X q b 7 x Q m S Y K k e h C w E z 1 h j a t N w G e n F e w u A 8 S / 4 M S 9 h u 5 N I O w F X J 7 j 3 q 4 U N W I G n W r v Z k 6 S D q Q c X 8 7 i O L M v 7 I O Z u t G 1 E 2 h A 8 1 m e N L 5 X t 5 Q 8 s Z 3 z Y n F n 5 q N x p 3 q d 4 o U y N L G 7 j + l V x S D 3 M k N C t x w V h I H h c Y D 4 I 5 Y x t + K 2 B / 2 T 5 B X w h m T R w K + 6 Y I T 4 P 3 Q S v V M 8 D Y f O 0 g + a L n c s 4 e X 0 J v K K 7 F b v V J K B F c R w u S + V o 6 t a z z l y s P e t o g h k T W x 2 X b K U u s + e T 5 Z 5 4 n S D 2 c i l K 2 z 2 W J L j c t l G 4 + d Y 9 a b 7 B Y H c j U e 3 Y 9 V 8 9 P y r E T r E m B H K K f O V 8 p e a V l f B X u v e a u S h r r u 5 4 f G d i Z C H G 7 5 / v F r G T + S J p J v u s d x e Y / A u o h d 7 e o 4 F W m I 1 b Y h 3 4 o 5 2 5 H R 6 K u g f m Y u 8 8 M K i 0 E s n s g F o q + y 5 d r m q V f c n I h 1 4 t c Q D f U 7 W x 1 b h l 6 1 N y U v 5 Z T m t M q P u D L 6 y m i l y T Z q d h X Z Z l 0 e 9 U O H X X 9 e j U T q J c x N v c Q c + m 6 M m 7 V 9 W 9 M v Y W u 6 h a 2 6 C s y L M Y 3 r z j 8 0 y K C n X N e 4 t V l o U e 2 v / l 1 N a I a R s F / C f j u i q p Z u P u i V R 8 M q 2 J b x L 5 w B n i o J r S l R R 5 u f a T s B i K C / 0 R g q w + W c a X X a 9 G y b p s e u R E 2 7 0 6 a 3 m 3 b j m 5 7 p s O n + K b J d 0 + N k h E 8 b E 8 D u c 8 P M d l p M + 1 m 3 K d n F m R U r 0 W k h 2 j v Y X 0 w U 8 o + t v 8 g o Z L a b a 4 9 O F D J b p d 7 W Z U J w o l M u g n h x 1 H B v X w u 2 v v L c Q 7 m G X A s a + C M 1 O c v s f N S r P F A L L g M b X f F E Y 4 d z P / C i P O J z i + V B U n h e v c y J d p 2 b 9 V + z 1 5 x P u B + + d N R a k 5 / 8 G x y n O F i 9 t + I L z z 0 g d s B B b d c V o X I u 5 v 5 2 x E 0 t P w 2 y n s F V T e A 2 7 W X l I 1 E f S r 9 t y u 7 + u U G 8 x V 9 2 9 4 g n A T K i b j g N 8 8 q u S D r g 3 H Y r H 2 I J y m S 8 L Z M z v + Z T 7 w L F 3 Z 8 4 Y H k L j / t k 0 4 l 4 k r n 3 2 F t 6 X / S G l m O w d P l k s I u W H l 9 d 6 H q m w d v e U b 8 D v s w 1 Z s 7 g o B Z c h s t T 6 M N w g u S H b m b z C 3 E w e S H u 4 T 4 P 7 p T 4 g 4 R H v A v 3 c s O D B 0 8 v v y v 5 x l A m Q C m b / L M j f 3 D O p j q 4 S 5 I o w L Y f C u U F m z 9 Q J 3 x n t V s L a s 6 Z k X e q 4 d s 6 k S 1 5 e K z L T S p 7 s H 0 u L t O d + 2 x u n z l K a X N P L m v R p C h 3 W 0 w 7 l 2 W W h 9 c t v 1 2 W 9 4 w P D u p R 6 r r q m f G e + K k n Y b 4 f q 5 s V r 1 s y X r d U v G 7 p e N 3 s e N 0 y 8 b p l m 7 s l T N c W 4 z 2 d r 0 S T x j + i S e M T 0 a T x g 2 j S a E / Y 7 q H I b d L o F U 0 a j a J J p 4 s 3 5 c g m M 9 H c Z J p u Q e c 2 a b w h m j T e E E 0 a b 4 g m j T d E k 8 Y b p u 2 G B b d J 4 w 3 R p P G G a N J 4 Q z R p v M G b L I 0 3 L L P H c i 2 0 N N 4 Q T R p v i C a N N 0 S T x h u i S b 8 v n i p h X N 5 f i a f L q 7 p b q 4 b C 8 I E 7 s H 4 n H c L A + r 1 3 C A N r 5 v F w B t a s g k M Z O K l Z Q / S N o D 7 o R P b X R u q I / t q Q H d F f G 7 s j + m s X a 0 R / 7 R q M 6 K 9 d W h H 9 t S t m f 1 V U F R t B 1 c 6 J O D G x 3 e r D n O / k 8 K y r O 3 R D Z d E t g T 7 1 S K E 8 A K 0 L 3 M + t 9 Y K i R o M r b j V Y + 9 G p 4 8 f m F u J Q t M 0 s 8 8 z c d L + Z y u Y y 6 Y R l 5 k 6 U 5 x Z m 5 g v 9 l a V q 4 c S v B n O O p x E E t F h x h o I V b M s e I K B B Q I O A B g F d i 6 Q h Q E A 7 I K B B Q I O A B g E N A h o E d G A w C G g Q 0 O F J B w H d u F J B Q M d A T 0 B A g 4 C m n m q C g N Z m G x D Q I K C P K H s I A l p n O g h o E N A g o F 9 d F A I B / T q i E A h o E N A 1 E N A 1 1 W 8 g o E F A g 4 C O 6 T s Q 0 C C g Q U C D g A Y B D Q I a B H R 0 f x D Q 0 f 1 / s w R 0 g A A b J 5 O n X i n q n J 4 e u T l y K z N k f z B s p u Y n U 5 M 3 e 2 5 e K x V H B m 4 O n j s 7 O z F y d a a U P T 1 9 Y 3 J w 9 O 3 h M 1 e G x o q Z q 8 t v 3 V 4 Z q U 6 U i + X J y c H J 6 Y E L k / n b K y u X h 3 M z + B e d w T O D Z / 4 1 8 c y / l O g L + h r 0 N e h r 0 N e g r 0 F f g 7 4 G f Q 3 6 W i w p 0 N e g r 0 F f g 7 4 G f Q 3 6 2 q m D v g Z 9 D f r a i X / l A f o a 9 D X o a 9 D X o K + P a h Q C f S 1 P b 6 C v Q V + D v l b n t Q b 6 G v Q 1 6 G v Q 1 6 C v Q V + D v g Z 9 D f o a 9 D X o a 1 3 / 0 I o 5 L J 4 5 B Z 4 Z P D N 4 Z u 8 7 e G b 1 G R J 4 Z v D M 4 J n B M 4 N n B s / c 2 r X g m c E z 1 8 E z g 2 c G z w y e G T w z e G b w z O C Z n T p 4 Z v D M 4 J m d + F c e 4 J n B M 4 N n B s 8 M n v m o R i H w z P L 0 B p 4 Z P D N 4 Z n V e a + C Z w T O D Z w b P D J 4 Z P D N 4 Z v D M 4 J n B M 4 N n 1 v X v E M + c B s 8 M n h k 8 s / c d P L P 6 D A k 8 M 3 h m 8 M z g m c E z g 2 d u 7 V r w z O C Z 6 + C Z w T O D Z w b P D J 4 Z P D N 4 Z v D M T h 0 8 M 3 h m 8 M x O / C s P 8 M z g m c E z g 2 c G z 3 x U o x B 4 Z n l 6 A 8 8 M n h k 8 s z q v N f D M 4 J n B M 4 N n B s 8 M n h k 8 M 3 h m 8 M z g m c E z 6 / p 3 i G e 2 w T O D Z w b P 7 H 0 H z 6 w + Q w L P D J 4 Z P D N 4 Z v D M 4 J l b u x Y 8 M 3 j m O n h m 8 M z g m c E z g 2 c G z w y e G T y z U w f P D J 4 Z P L M T / 8 o D P D N 4 Z v D M 4 J n B M x / V K A S e W Z 7 e w D O D Z w b P r M 5 r D T w z e G b w z O C Z w T O D Z w b P D J 4 Z P D N 4 Z v D M u v 4 d 4 p k z v w m e 2 b T S w J m B M w N n B s 4 s B + f y g T M D Z w b O 3 F o P c G b g z M C Z g T O H n h A A Z w b O L D c t c G b g z N I r i k H A m V u V V 8 C Z h b O A M w N n B s 4 M n D l 8 1 g H O D J y 5 P d O P D k g I n B k 4 M 3 B m x X z g z K 8 h C g F n B s 5 c A 8 5 c U / 0 G n B k 4 M 3 D m m L 4 D z g y c G T g z c G b g z M C Z g T N H 9 w f O H N 2 / Q z h z 9 j e B M + O f Z w b P 7 N T A M z v g m d f l 4 F w + e G b w z O C Z W + s B z w y e G T w z e O b Q I w L w z O C Z 5 a Y F z w y e W X p F M Q g 8 c 6 v y C j y z c B Z 4 Z v D M 4 J n B M 4 f P O u C Z w T O 3 Z / r R I Q n B M 4 N n B s + s m A + e + T V E I f D M 4 J l r 4 J l r q t / A M 4 N n B s 8 c 0 3 f g m c E z g 2 c G z w y e G T w z e O b o / u C Z o / s f I s 8 8 M z f d n z K t V N Z M m 4 k T 5 b m F m f l C f 2 W p W j i h w M G v k H I e t a f O l L K n e z K j 1 f z g k J k e r t w d T c 1 P L 5 n 2 + H j u n P n O c O 5 i s j q Q u D Z y Y T D f M z x 5 N m 9 d G l x J l 6 Z u 2 b O n h 8 5 c z A 3 c u H D p z I U 7 l V R i K H P u c l 9 s i f H / O e c D Q 8 p h z 3 k o s t 9 u N k 2 / / 7 p F v J 4 k X k 8 R r 6 e J 1 2 3 i 9 Q z x e p Z 4 P U e 8 b i a o B k q x S U k 2 K c 0 m J d q k V J u U b J P S b V L C T U q 5 R S m 3 y L m m l F u U c o t S b l H K L U q 5 R S m 3 K O U W p T x J K U 9 S y p P k M q e U J y n l S U p 5 k l K e p J Q n K e V J S n m K U p 6 i l K c o 5 S l y h 1 P K U 5 T y F K U 8 R S l P U c p T l P I 0 p T x N K U 9 T y t O U 8 j Q Z 3 C j l a U p 5 m l K e p p S n K e U 2 p d y m l N u U c p t S b l P K b T K u U 8 p t S r l N K b c p 5 R l K e Y Z S n q G U Z y j l G U p 5 h l K e I V M a p T x D K c 9 Q y r O U 8 i y l P E s p z 1 L K s 5 T y L K U 8 S y n P k t m c U p 6 l l O c o 5 T l K e Y 5 S n q O U 5 y j l O U p 5 j l K e o 5 T n y E K G r m T I U i Z B 1 j I J s p h J k N V M g i x n E o 3 6 X 7 b o N 5 N Z O 5 t M p T P 2 U a j 6 8 9 W 8 + d b Y p f N j E + c u n 6 s W 8 l d n i w M f 2 O 9 e m 5 4 / l 1 + 5 N r 9 4 8 + 3 s c q U 6 W r b K S 0 N L 5 6 3 U p f H 8 7 S v z 5 v y y O X c 9 e W f y 6 u j p t y f G J + 6 e X a r e v Z P v i 6 + x j T 9 7 P H J 1 / 2 H 9 G a v 1 S v + M t Q M H P B z j c I z D M Q 7 H O B z j c I z D M Q 7 H O B z j c I z 7 F R 7 j / g 9 Q S w E C L Q A U A A I A C A B T h W t S R o C f b K c A A A D 5 A A A A E g A A A A A A A A A A A A A A A A A A A A A A Q 2 9 u Z m l n L 1 B h Y 2 t h Z 2 U u e G 1 s U E s B A i 0 A F A A C A A g A U 4 V r U g / K 6 a u k A A A A 6 Q A A A B M A A A A A A A A A A A A A A A A A 8 w A A A F t D b 2 5 0 Z W 5 0 X 1 R 5 c G V z X S 5 4 b W x Q S w E C L Q A U A A I A C A B T h W t S / d i L T H s P A A B 6 g A E A E w A A A A A A A A A A A A A A A A D k A Q A A R m 9 y b X V s Y X M v U 2 V j d G l v b j E u b V B L B Q Y A A A A A A w A D A M I A A A C s E Q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7 Y T w A A A A A A A L Z P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F c n J v c i I g L z 4 8 R W 5 0 c n k g V H l w Z T 0 i R m l s b E V y c m 9 y Q 2 9 k Z S I g V m F s d W U 9 I n N V b m t u b 3 d u I i A v P j x F b n R y e S B U e X B l P S J G a W x s R X J y b 3 J N Z X N z Y W d l I i B W Y W x 1 Z T 0 i c 1 t F e H B y Z X N z a W 9 u L k V y c m 9 y X S D Q o d G C 0 L 7 Q u 9 C x 0 L X R h i A m c X V v d D v Q o N G b 0 K H i g J r Q o N G Y 0 K D C t d C h 4 o C a 0 K D R l N C g w r A g 0 K D Q h t C h 0 I L Q o M K 1 0 K D R m N C g w r X Q o N C F 0 K D R k S Z x d W 9 0 O y D R g t C w 0 L H Q u 9 C 4 0 Y b R i y D Q v d C 1 I N C 9 0 L D Q u d C 0 0 L X Q v S 4 i I C 8 + P E V u d H J 5 I F R 5 c G U 9 I k Z p b G x M Y X N 0 V X B k Y X R l Z C I g V m F s d W U 9 I m Q y M D I x L T A y L T I z V D E 5 O j E 0 O j I y L j U y M D k 3 N z l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P Q m 9 C 4 0 Y H R g j E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Y i U z R m d p Z C U z R D E 0 O D k 3 N T A y M T k l M j Z z a W 5 n b G U l M 0 R 0 c n V l J T I 2 b 3 V 0 c H V 0 J T N E Y 3 N 2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F c n J v c i I g L z 4 8 R W 5 0 c n k g V H l w Z T 0 i R m l s b E V y c m 9 y Q 2 9 k Z S I g V m F s d W U 9 I n N V b m t u b 3 d u I i A v P j x F b n R y e S B U e X B l P S J G a W x s R X J y b 3 J N Z X N z Y W d l I i B W Y W x 1 Z T 0 i c 1 t F e H B y Z X N z a W 9 u L k V y c m 9 y X S D Q o d G C 0 L 7 Q u 9 C x 0 L X R h i A m c X V v d D v Q o N G b 0 K H i g J r Q o N G Y 0 K D C t d C h 4 o C a 0 K D R l N C g w r A g 0 K D Q h t C h 0 I L Q o M K 1 0 K D R m N C g w r X Q o N C F 0 K D R k S Z x d W 9 0 O y D R g t C w 0 L H Q u 9 C 4 0 Y b R i y D Q v d C 1 I N C 9 0 L D Q u d C 0 0 L X Q v S 4 i I C 8 + P E V u d H J 5 I F R 5 c G U 9 I k Z p b G x M Y X N 0 V X B k Y X R l Z C I g V m F s d W U 9 I m Q y M D I x L T A y L T I z V D E 5 O j I y O j U y L j Q 0 N D E 0 M z h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P Q m 9 C 4 0 Y H R g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i J T N G Z 2 l k J T N E M T Q 4 O T c 1 M D I x O S U y N n N p b m d s Z S U z R H R y d W U l M j Z v d X R w d X Q l M 0 R j c 3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Z 2 l k J T N E M T Q 4 O T c 1 M D I x O S U y N n N p b m d s Z S U z R H R y d W U l M j Z v d X R w d X Q l M 0 R j c 3 Y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Z 2 l k J T N E M T Q 4 O T c 1 M D I x O S U y N n N p b m d s Z S U z R H R y d W U l M j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J T I w K D M p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F c n J v c i I g L z 4 8 R W 5 0 c n k g V H l w Z T 0 i R m l s b E V y c m 9 y Q 2 9 k Z S I g V m F s d W U 9 I n N V b m t u b 3 d u I i A v P j x F b n R y e S B U e X B l P S J G a W x s R X J y b 3 J N Z X N z Y W d l I i B W Y W x 1 Z T 0 i c 1 t F e H B y Z X N z a W 9 u L k V y c m 9 y X S D Q o d G C 0 L 7 Q u 9 C x 0 L X R h i A m c X V v d D v Q o N G b 0 K H i g J r Q o N G Y 0 K D C t d C h 4 o C a 0 K D R l N C g w r A g 0 K D Q h t C h 0 I L Q o M K 1 0 K D R m N C g w r X Q o N C F 0 K D R k S Z x d W 9 0 O y D R g t C w 0 L H Q u 9 C 4 0 Y b R i y D Q v d C 1 I N C 9 0 L D Q u d C 0 0 L X Q v S 4 i I C 8 + P E V u d H J 5 I F R 5 c G U 9 I k Z p b G x M Y X N 0 V X B k Y X R l Z C I g V m F s d W U 9 I m Q y M D I x L T A y L T I z V D E 5 O j I 1 O j U z L j Q x N j Q 5 N D h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i J T N G b 3 V 0 c H V 0 J T N E Y 3 N 2 J T I w K D M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Y i U z R m 9 1 d H B 1 d C U z R G N z d i U y M C g z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l M j A o M y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J T I w K D Q p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F c n J v c i I g L z 4 8 R W 5 0 c n k g V H l w Z T 0 i R m l s b E V y c m 9 y Q 2 9 k Z S I g V m F s d W U 9 I n N V b m t u b 3 d u I i A v P j x F b n R y e S B U e X B l P S J G a W x s R X J y b 3 J N Z X N z Y W d l I i B W Y W x 1 Z T 0 i c 1 t F e H B y Z X N z a W 9 u L k V y c m 9 y X S D Q o d G C 0 L 7 Q u 9 C x 0 L X R h i A m c X V v d D v Q o N G b 0 K H i g J r Q o N G Y 0 K D C t d C h 4 o C a 0 K D R l N C g w r A g 0 K D Q h t C h 0 I L Q o M K 1 0 K D R m N C g w r X Q o N C F 0 K D R k S Z x d W 9 0 O y D R g t C w 0 L H Q u 9 C 4 0 Y b R i y D Q v d C 1 I N C 9 0 L D Q u d C 0 0 L X Q v S 4 i I C 8 + P E V u d H J 5 I F R 5 c G U 9 I k Z p b G x M Y X N 0 V X B k Y X R l Z C I g V m F s d W U 9 I m Q y M D I x L T A y L T I z V D E 5 O j M x O j E 5 L j Y 2 M z E 1 N T F a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P Q m 9 C 4 0 Y H R g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i J T N G b 3 V 0 c H V 0 J T N E Y 3 N 2 J T I w K D Q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Y i U z R m 9 1 d H B 1 d C U z R G N z d i U y M C g 0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l M j A o N C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J T I w K D U p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x h c 3 R V c G R h d G V k I i B W Y W x 1 Z T 0 i Z D I w M j E t M D I t M j N U M T k 6 M z k 6 M D U u O D M z O D E 4 N V o i I C 8 + P E V u d H J 5 I F R 5 c G U 9 I k Z p b G x F c n J v c k 1 l c 3 N h Z 2 U i I F Z h b H V l P S J z 0 J 3 Q t S D R g 9 C 0 0 L D Q u 9 C + 0 Y H R j C D Q v t C x 0 L 3 Q v t C y 0 L j R g t G M I N G C 0 L D Q s d C 7 0 L j R h t G D I N C 3 0 L D Q v 9 G A 0 L 7 R g d C w O i Y j e E Q 7 J i N 4 Q T v Q o d C x 0 L 7 Q u S D Q u N C 9 0 L j R h t C 4 0 L D Q u 9 C 4 0 L f Q s N G G 0 L j Q u C D Q u N G B 0 Y L Q v t G H 0 L 3 Q u N C 6 0 L A g 0 L T Q s N C 9 0 L 3 R i 9 G F L i Y j e E E 7 J i N 4 Q T v Q n 9 G A 0 L 7 Q s t C 1 0 Y D R j N G C 0 L U g 0 Y H Q t d G A 0 L L Q t d G A I N C 4 0 L v Q u C D Q v t C x 0 Y D Q s N G C 0 L j R g t C 1 0 Y H R j C D Q u i D Q s N C 0 0 L z Q u N C 9 0 L j R g d G C 0 Y D Q s N G C 0 L 7 R g N G D I N C x 0 L D Q t 9 G L I N C 0 0 L D Q v d C 9 0 Y v R h S 4 g 0 K P Q s d C 1 0 L T Q u N G C 0 L X R g d G M L C D R h 9 G C 0 L 4 g 0 L L Q v d C 1 0 Y j Q v d G P 0 Y 8 g 0 L H Q s N C 3 0 L A g 0 L T Q s N C 9 0 L 3 R i 9 G F I N C 0 0 L 7 R g d G C 0 Y P Q v 9 C 9 0 L A s I N C 4 I N C y 0 L 3 Q v t C y 0 Y w g 0 L / Q v t C y 0 Y L Q v t G A 0 L j R g t C 1 I N C + 0 L / Q t d G A 0 L D R h t C 4 0 Y 4 u I N C f 0 Y D Q u C D Q v 9 C + 0 L L R g t C + 0 Y D Q t d C 9 0 L j Q u C D R g d C + 0 L 7 Q s d G J 0 L X Q v d C 4 0 Y 8 s I N G B 0 L 7 Q t 9 C 0 0 L D Q u d G C 0 L U g 0 L 3 Q v t C y 0 Y v Q u S D Q u N G B 0 Y L Q v t G H 0 L 3 Q u N C 6 I N C 0 0 L v R j y D Q v 9 C + 0 L T Q u t C 7 0 Y 7 R h 9 C 1 0 L 3 Q u N G P I N C 6 I N C x 0 L D Q t 9 C 1 I N C 0 0 L D Q v d C 9 0 Y v R h S 4 i I C 8 + P E V u d H J 5 I F R 5 c G U 9 I k Z p b G x F c n J v c k N v Z G U i I F Z h b H V l P S J z U m V m c m V z a F F 1 Z X J 5 V G F i b G V G Y W l s Z W Q i I C 8 + P E V u d H J 5 I F R 5 c G U 9 I k Z p b G x T d G F 0 d X M i I F Z h b H V l P S J z R X J y b 3 I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W N v d m V y e V R h c m d l d F N o Z W V 0 I i B W Y W x 1 Z T 0 i c 9 C b 0 L j R g d G C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l M j A o N S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J T I w K D U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Y i U z R m 9 1 d H B 1 d C U z R G N z d i U y M C g 1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l M j A o N i k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G a W x s U 3 R h d H V z I i B W Y W x 1 Z T 0 i c 0 V y c m 9 y I i A v P j x F b n R y e S B U e X B l P S J G a W x s R X J y b 3 J D b 2 R l I i B W Y W x 1 Z T 0 i c 1 V u a 2 5 v d 2 4 i I C 8 + P E V u d H J 5 I F R 5 c G U 9 I k Z p b G x F c n J v c k 1 l c 3 N h Z 2 U i I F Z h b H V l P S J z W 0 V 4 c H J l c 3 N p b 2 4 u R X J y b 3 J d I N C h 0 Y L Q v t C 7 0 L H Q t d G G I C Z x d W 9 0 O 9 C g 0 Z v Q o e K A m t C g 0 Z j Q o M K 1 0 K H i g J r Q o N G U 0 K D C s C D Q o N C G 0 K H Q g t C g w r X Q o N G Y 0 K D C t d C g 0 I X Q o N G R J n F 1 b 3 Q 7 I N G C 0 L D Q s d C 7 0 L j R h t G L I N C 9 0 L U g 0 L 3 Q s N C 5 0 L T Q t d C 9 L i I g L z 4 8 R W 5 0 c n k g V H l w Z T 0 i R m l s b E x h c 3 R V c G R h d G V k I i B W Y W x 1 Z T 0 i Z D I w M j E t M D I t M j N U M T k 6 N D M 6 M T A u M T g 1 N z k 0 N l o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W N v d m V y e V R h c m d l d F N o Z W V 0 I i B W Y W x 1 Z T 0 i c 9 C b 0 L j R g d G C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l M j A o N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J T I w K D Y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Y i U z R m 9 1 d H B 1 d C U z R G N z d i U y M C g 2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l M j A o N y k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G a W x s T G F z d F V w Z G F 0 Z W Q i I F Z h b H V l P S J k M j A y M S 0 w M i 0 y M 1 Q x O T o 0 N z o z M S 4 2 N T M 3 N D k 3 W i I g L z 4 8 R W 5 0 c n k g V H l w Z T 0 i R m l s b E V y c m 9 y T W V z c 2 F n Z S I g V m F s d W U 9 I n P Q n d C 1 I N G D 0 L T Q s N C 7 0 L 7 R g d G M I N G B 0 L 7 Q t 9 C 0 0 L D R g t G M I N G C 0 L D Q s d C 7 0 L j R h t G D I N C 3 0 L D Q v 9 G A 0 L 7 R g d C w O i Y j e E Q 7 J i N 4 Q T v Q o d C x 0 L 7 Q u S D Q u N C 9 0 L j R h t C 4 0 L D Q u 9 C 4 0 L f Q s N G G 0 L j Q u C D Q u N G B 0 Y L Q v t G H 0 L 3 Q u N C 6 0 L A g 0 L T Q s N C 9 0 L 3 R i 9 G F L i Y j e E E 7 J i N 4 Q T v Q n 9 G A 0 L 7 Q s t C 1 0 Y D R j N G C 0 L U g 0 Y H Q t d G A 0 L L Q t d G A I N C 4 0 L v Q u C D Q v t C x 0 Y D Q s N G C 0 L j R g t C 1 0 Y H R j C D Q u i D Q s N C 0 0 L z Q u N C 9 0 L j R g d G C 0 Y D Q s N G C 0 L 7 R g N G D I N C x 0 L D Q t 9 G L I N C 0 0 L D Q v d C 9 0 Y v R h S 4 g 0 K P Q s d C 1 0 L T Q u N G C 0 L X R g d G M L C D R h 9 G C 0 L 4 g 0 L L Q v d C 1 0 Y j Q v d G P 0 Y 8 g 0 L H Q s N C 3 0 L A g 0 L T Q s N C 9 0 L 3 R i 9 G F I N C 0 0 L 7 R g d G C 0 Y P Q v 9 C 9 0 L A s I N C 4 I N C y 0 L 3 Q v t C y 0 Y w g 0 L / Q v t C y 0 Y L Q v t G A 0 L j R g t C 1 I N C + 0 L / Q t d G A 0 L D R h t C 4 0 Y 4 u I N C f 0 Y D Q u C D Q v 9 C + 0 L L R g t C + 0 Y D Q t d C 9 0 L j Q u C D R g d C + 0 L 7 Q s d G J 0 L X Q v d C 4 0 Y 8 s I N G B 0 L 7 Q t 9 C 0 0 L D Q u d G C 0 L U g 0 L 3 Q v t C y 0 Y v Q u S D Q u N G B 0 Y L Q v t G H 0 L 3 Q u N C 6 I N C 0 0 L v R j y D Q v 9 C + 0 L T Q u t C 7 0 Y 7 R h 9 C 1 0 L 3 Q u N G P I N C 6 I N C x 0 L D Q t 9 C 1 I N C 0 0 L D Q v d C 9 0 Y v R h S 4 i I C 8 + P E V u d H J 5 I F R 5 c G U 9 I k Z p b G x F c n J v c k N v Z G U i I F Z h b H V l P S J z Q 3 J l Y X R l U X V l c n l U Y W J s Z U Z h a W x l Z C I g L z 4 8 R W 5 0 c n k g V H l w Z T 0 i R m l s b F N 0 Y X R 1 c y I g V m F s d W U 9 I n N F c n J v c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0 J v Q u N G B 0 Y I 2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U y M C g 3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l M j A o N y k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J T I w K D c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Y i U z R m 9 1 d H B 1 d C U z R G N z d i U y M C g 4 K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Z p b G x T d G F 0 d X M i I F Z h b H V l P S J z R X J y b 3 I i I C 8 + P E V u d H J 5 I F R 5 c G U 9 I k Z p b G x F c n J v c k N v Z G U i I F Z h b H V l P S J z V W 5 r b m 9 3 b i I g L z 4 8 R W 5 0 c n k g V H l w Z T 0 i R m l s b E V y c m 9 y T W V z c 2 F n Z S I g V m F s d W U 9 I n N b R X h w c m V z c 2 l v b i 5 F c n J v c l 0 g 0 K H R g t C + 0 L v Q s d C 1 0 Y Y g J n F 1 b 3 Q 7 0 K D R m 9 C h 4 o C a 0 K D R m N C g w r X Q o e K A m t C g 0 Z T Q o M K w I N C g 0 I b Q o d C C 0 K D C t d C g 0 Z j Q o M K 1 0 K D Q h d C g 0 Z E m c X V v d D s g 0 Y L Q s N C x 0 L v Q u N G G 0 Y s g 0 L 3 Q t S D Q v d C w 0 L n Q t N C 1 0 L 0 u I i A v P j x F b n R y e S B U e X B l P S J G a W x s T G F z d F V w Z G F 0 Z W Q i I F Z h b H V l P S J k M j A y M S 0 w M i 0 y M 1 Q x O T o 1 N j o y N y 4 3 N z E 0 M T M 5 W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0 J v Q u N G B 0 Y I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U y M C g 4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l M j A o O C k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J T I w K D g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Y i U z R m d p Z C U z R D Q x M j Q 4 M T U x M C U y N n N p b m d s Z S U z R H R y d W U l M j Z v d X R w d X Q l M 0 R j c 3 Y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G a W x s T G F z d F V w Z G F 0 Z W Q i I F Z h b H V l P S J k M j A y M S 0 w M y 0 x M V Q x M z o z O T o w N y 4 y O D M y N T A 4 W i I g L z 4 8 R W 5 0 c n k g V H l w Z T 0 i R m l s b E V y c m 9 y T W V z c 2 F n Z S I g V m F s d W U 9 I n P Q n d C 1 I N G D 0 L T Q s N C 7 0 L 7 R g d G M I N G B 0 L 7 Q t 9 C 0 0 L D R g t G M I N G C 0 L D Q s d C 7 0 L j R h t G D I N C 3 0 L D Q v 9 G A 0 L 7 R g d C w O i Y j e E Q 7 J i N 4 Q T v Q o d C x 0 L 7 Q u S D Q u N C 9 0 L j R h t C 4 0 L D Q u 9 C 4 0 L f Q s N G G 0 L j Q u C D Q u N G B 0 Y L Q v t G H 0 L 3 Q u N C 6 0 L A g 0 L T Q s N C 9 0 L 3 R i 9 G F L i Y j e E E 7 J i N 4 Q T v Q n 9 G A 0 L 7 Q s t C 1 0 Y D R j N G C 0 L U g 0 Y H Q t d G A 0 L L Q t d G A I N C 4 0 L v Q u C D Q v t C x 0 Y D Q s N G C 0 L j R g t C 1 0 Y H R j C D Q u i D Q s N C 0 0 L z Q u N C 9 0 L j R g d G C 0 Y D Q s N G C 0 L 7 R g N G D I N C x 0 L D Q t 9 G L I N C 0 0 L D Q v d C 9 0 Y v R h S 4 g 0 K P Q s d C 1 0 L T Q u N G C 0 L X R g d G M L C D R h 9 G C 0 L 4 g 0 L L Q v d C 1 0 Y j Q v d G P 0 Y 8 g 0 L H Q s N C 3 0 L A g 0 L T Q s N C 9 0 L 3 R i 9 G F I N C 0 0 L 7 R g d G C 0 Y P Q v 9 C 9 0 L A s I N C 4 I N C y 0 L 3 Q v t C y 0 Y w g 0 L / Q v t C y 0 Y L Q v t G A 0 L j R g t C 1 I N C + 0 L / Q t d G A 0 L D R h t C 4 0 Y 4 u I N C f 0 Y D Q u C D Q v 9 C + 0 L L R g t C + 0 Y D Q t d C 9 0 L j Q u C D R g d C + 0 L 7 Q s d G J 0 L X Q v d C 4 0 Y 8 s I N G B 0 L 7 Q t 9 C 0 0 L D Q u d G C 0 L U g 0 L 3 Q v t C y 0 Y v Q u S D Q u N G B 0 Y L Q v t G H 0 L 3 Q u N C 6 I N C 0 0 L v R j y D Q v 9 C + 0 L T Q u t C 7 0 Y 7 R h 9 C 1 0 L 3 Q u N G P I N C 6 I N C x 0 L D Q t 9 C 1 I N C 0 0 L D Q v d C 9 0 Y v R h S 4 i I C 8 + P E V u d H J 5 I F R 5 c G U 9 I k Z p b G x F c n J v c k N v Z G U i I F Z h b H V l P S J z Q 3 J l Y X R l U X V l c n l U Y W J s Z U Z h a W x l Z C I g L z 4 8 R W 5 0 c n k g V H l w Z T 0 i R m l s b F N 0 Y X R 1 c y I g V m F s d W U 9 I n N F c n J v c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2 h l Z X Q i I F Z h b H V l P S J z 0 J v Q u N G B 0 Y I 1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1 Y i U z R m d p Z C U z R D Q x M j Q 4 M T U x M C U y N n N p b m d s Z S U z R H R y d W U l M j Z v d X R w d X Q l M 0 R j c 3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Z 2 l k J T N E N D E y N D g x N T E w J T I 2 c 2 l u Z 2 x l J T N E d H J 1 Z S U y N m 9 1 d H B 1 d C U z R G N z d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n a W Q l M 0 Q x M z g 2 O D M 0 N T c 2 J T I 2 c 2 l u Z 2 x l J T N E d H J 1 Z S U y N m 9 1 d H B 1 d C U z R G N z d j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Z p b G x M Y X N 0 V X B k Y X R l Z C I g V m F s d W U 9 I m Q y M D I x L T A z L T E x V D E z O j Q x O j A 0 L j M 0 M D k 0 N j F a I i A v P j x F b n R y e S B U e X B l P S J G a W x s R X J y b 3 J N Z X N z Y W d l I i B W Y W x 1 Z T 0 i c 9 C d 0 L U g 0 Y P Q t N C w 0 L v Q v t G B 0 Y w g 0 Y H Q v t C 3 0 L T Q s N G C 0 Y w g 0 Y L Q s N C x 0 L v Q u N G G 0 Y M g 0 L f Q s N C / 0 Y D Q v t G B 0 L A 6 J i N 4 R D s m I 3 h B O 9 C h 0 L H Q v t C 5 I N C 4 0 L 3 Q u N G G 0 L j Q s N C 7 0 L j Q t 9 C w 0 Y b Q u N C 4 I N C 4 0 Y H R g t C + 0 Y f Q v d C 4 0 L r Q s C D Q t N C w 0 L 3 Q v d G L 0 Y U u J i N 4 Q T s m I 3 h B O 9 C f 0 Y D Q v t C y 0 L X R g N G M 0 Y L Q t S D R g d C 1 0 Y D Q s t C 1 0 Y A g 0 L j Q u 9 C 4 I N C + 0 L H R g N C w 0 Y L Q u N G C 0 L X R g d G M I N C 6 I N C w 0 L T Q v N C 4 0 L 3 Q u N G B 0 Y L R g N C w 0 Y L Q v t G A 0 Y M g 0 L H Q s N C 3 0 Y s g 0 L T Q s N C 9 0 L 3 R i 9 G F L i D Q o 9 C x 0 L X Q t N C 4 0 Y L Q t d G B 0 Y w s I N G H 0 Y L Q v i D Q s t C 9 0 L X R i N C 9 0 Y / R j y D Q s d C w 0 L f Q s C D Q t N C w 0 L 3 Q v d G L 0 Y U g 0 L T Q v t G B 0 Y L R g 9 C / 0 L 3 Q s C w g 0 L g g 0 L L Q v d C + 0 L L R j C D Q v 9 C + 0 L L R g t C + 0 Y D Q u N G C 0 L U g 0 L 7 Q v 9 C 1 0 Y D Q s N G G 0 L j R j i 4 g 0 J / R g N C 4 I N C / 0 L 7 Q s t G C 0 L 7 R g N C 1 0 L 3 Q u N C 4 I N G B 0 L 7 Q v t C x 0 Y n Q t d C 9 0 L j R j y w g 0 Y H Q v t C 3 0 L T Q s N C 5 0 Y L Q t S D Q v d C + 0 L L R i 9 C 5 I N C 4 0 Y H R g t C + 0 Y f Q v d C 4 0 L o g 0 L T Q u 9 G P I N C / 0 L 7 Q t N C 6 0 L v R j t G H 0 L X Q v d C 4 0 Y 8 g 0 L o g 0 L H Q s N C 3 0 L U g 0 L T Q s N C 9 0 L 3 R i 9 G F L i I g L z 4 8 R W 5 0 c n k g V H l w Z T 0 i R m l s b E V y c m 9 y Q 2 9 k Z S I g V m F s d W U 9 I n N D c m V h d G V R d W V y e V R h Y m x l R m F p b G V k I i A v P j x F b n R y e S B U e X B l P S J G a W x s U 3 R h d H V z I i B W Y W x 1 Z T 0 i c 0 V y c m 9 y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m V j b 3 Z l c n l U Y X J n Z X R T a G V l d C I g V m F s d W U 9 I n P Q m 9 C 4 0 Y H R g j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c H V i J T N G Z 2 l k J T N E M T M 4 N j g z N D U 3 N i U y N n N p b m d s Z S U z R H R y d W U l M j Z v d X R w d X Q l M 0 R j c 3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Z 2 l k J T N E M T M 4 N j g z N D U 3 N i U y N n N p b m d s Z S U z R H R y d W U l M j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J T I w K D I p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x h c 3 R V c G R h d G V k I i B W Y W x 1 Z T 0 i Z D I w M j E t M D M t M T F U M T M 6 N D I 6 M j M u M j I 4 N D U 4 M l o i I C 8 + P E V u d H J 5 I F R 5 c G U 9 I k Z p b G x F c n J v c k 1 l c 3 N h Z 2 U i I F Z h b H V l P S J z 0 J 3 Q t S D R g 9 C 0 0 L D Q u 9 C + 0 Y H R j C D R g d C + 0 L f Q t N C w 0 Y L R j C D R g t C w 0 L H Q u 9 C 4 0 Y b R g y D Q t 9 C w 0 L / R g N C + 0 Y H Q s D o m I 3 h E O y Y j e E E 7 0 K H Q s d C + 0 L k g 0 L j Q v d C 4 0 Y b Q u N C w 0 L v Q u N C 3 0 L D R h t C 4 0 L g g 0 L j R g d G C 0 L 7 R h 9 C 9 0 L j Q u t C w I N C 0 0 L D Q v d C 9 0 Y v R h S 4 m I 3 h B O y Y j e E E 7 0 J / R g N C + 0 L L Q t d G A 0 Y z R g t C 1 I N G B 0 L X R g N C y 0 L X R g C D Q u N C 7 0 L g g 0 L 7 Q s d G A 0 L D R g t C 4 0 Y L Q t d G B 0 Y w g 0 L o g 0 L D Q t N C 8 0 L j Q v d C 4 0 Y H R g t G A 0 L D R g t C + 0 Y D R g y D Q s d C w 0 L f R i y D Q t N C w 0 L 3 Q v d G L 0 Y U u I N C j 0 L H Q t d C 0 0 L j R g t C 1 0 Y H R j C w g 0 Y f R g t C + I N C y 0 L 3 Q t d G I 0 L 3 R j 9 G P I N C x 0 L D Q t 9 C w I N C 0 0 L D Q v d C 9 0 Y v R h S D Q t N C + 0 Y H R g t G D 0 L / Q v d C w L C D Q u C D Q s t C 9 0 L 7 Q s t G M I N C / 0 L 7 Q s t G C 0 L 7 R g N C 4 0 Y L Q t S D Q v t C / 0 L X R g N C w 0 Y b Q u N G O L i D Q n 9 G A 0 L g g 0 L / Q v t C y 0 Y L Q v t G A 0 L X Q v d C 4 0 L g g 0 Y H Q v t C + 0 L H R i d C 1 0 L 3 Q u N G P L C D R g d C + 0 L f Q t N C w 0 L n R g t C 1 I N C 9 0 L 7 Q s t G L 0 L k g 0 L j R g d G C 0 L 7 R h 9 C 9 0 L j Q u i D Q t N C 7 0 Y 8 g 0 L / Q v t C 0 0 L r Q u 9 G O 0 Y f Q t d C 9 0 L j R j y D Q u i D Q s d C w 0 L f Q t S D Q t N C w 0 L 3 Q v d G L 0 Y U u I i A v P j x F b n R y e S B U e X B l P S J G a W x s R X J y b 3 J D b 2 R l I i B W Y W x 1 Z T 0 i c 0 N y Z W F 0 Z V F 1 Z X J 5 V G F i b G V G Y W l s Z W Q i I C 8 + P E V u d H J 5 I F R 5 c G U 9 I k Z p b G x T d G F 0 d X M i I F Z h b H V l P S J z R X J y b 3 I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W N v d m V y e V R h c m d l d F N o Z W V 0 I i B W Y W x 1 Z T 0 i c 9 C b 0 L j R g d G C N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i J T N G b 3 V 0 c H V 0 J T N E Y 3 N 2 J T I w K D I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c A K 7 I w t + x T o 6 8 F q G v 4 g j / A A A A A A I A A A A A A B B m A A A A A Q A A I A A A A D 8 u j u D a x M e x p y z Z R r r h z M J I t j x n B y i f C q 9 E / P F Z U r j D A A A A A A 6 A A A A A A g A A I A A A A F z n U j E T h 2 E m a 1 m 6 v v L e q r Q S 9 3 o d W a y a 3 m q M V w J H 8 M v r U A A A A O j T x o p i G T 1 F N l L H S s S x A B k D 1 h s L S d r Y 1 Z x G K u t n 8 3 R j a s J 7 T 1 e S p m d p + Y s S P H h b 2 V l q W V v Y / 9 9 o E F A 4 Y x U Z 8 n 2 t a t 1 L l K r 9 K + b s d l I y d o B M Q A A A A C 5 6 2 l X K 4 R 4 j A o c X T J 4 O g U i P A W P 7 S s n B W v 5 1 A L A L I m a G Z V S Y 6 2 6 + 7 E L / l U L H a C a G x T K t 7 w M V 5 U + U P N a T C N p 9 a s o = < / D a t a M a s h u p > 
</file>

<file path=customXml/itemProps1.xml><?xml version="1.0" encoding="utf-8"?>
<ds:datastoreItem xmlns:ds="http://schemas.openxmlformats.org/officeDocument/2006/customXml" ds:itemID="{4B9D3C3C-7D95-45DE-A68A-57F47CE39A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ВЛАДИМИР</vt:lpstr>
      <vt:lpstr>Н.НОВГОРОД</vt:lpstr>
      <vt:lpstr>КИРЖАЧ</vt:lpstr>
      <vt:lpstr>КОЛЬЧУГИНО</vt:lpstr>
      <vt:lpstr>ЮРЬЕВ-ПОЛЬСКИЙ</vt:lpstr>
      <vt:lpstr>Г.ПОСАД</vt:lpstr>
      <vt:lpstr>СУЗДАЛЬ</vt:lpstr>
      <vt:lpstr>ЯРОСЛАВЛЬ</vt:lpstr>
      <vt:lpstr>КОСТРОМА</vt:lpstr>
      <vt:lpstr>РЫБИНСК</vt:lpstr>
      <vt:lpstr>РОСТОВ</vt:lpstr>
      <vt:lpstr>КИНЕШМА</vt:lpstr>
      <vt:lpstr>ТУТАЕВ</vt:lpstr>
      <vt:lpstr>ПЛЁС</vt:lpstr>
      <vt:lpstr>ШУЯ</vt:lpstr>
      <vt:lpstr>ВОЛОГДА</vt:lpstr>
      <vt:lpstr>ЧЕРЕПОВЕЦ</vt:lpstr>
      <vt:lpstr>ИТОГИ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2023-12-13T21:28:05Z</dcterms:modified>
</cp:coreProperties>
</file>