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 activeTab="3"/>
  </bookViews>
  <sheets>
    <sheet name="1 ЭТАП" sheetId="1" r:id="rId1"/>
    <sheet name="2 ЭТАП" sheetId="2" r:id="rId2"/>
    <sheet name="3 ЭТАП" sheetId="3" r:id="rId3"/>
    <sheet name="ИТОГО" sheetId="4" r:id="rId4"/>
  </sheets>
  <calcPr calcId="124519"/>
</workbook>
</file>

<file path=xl/calcChain.xml><?xml version="1.0" encoding="utf-8"?>
<calcChain xmlns="http://schemas.openxmlformats.org/spreadsheetml/2006/main">
  <c r="T15" i="4"/>
  <c r="I15"/>
  <c r="T16"/>
  <c r="T17"/>
  <c r="T14"/>
  <c r="T7"/>
  <c r="T13"/>
  <c r="T12"/>
  <c r="T9"/>
  <c r="T11"/>
  <c r="T10"/>
  <c r="T8"/>
  <c r="T5"/>
  <c r="T6"/>
  <c r="T4"/>
  <c r="T3"/>
  <c r="K7" i="3"/>
  <c r="K8"/>
  <c r="K9"/>
  <c r="K10"/>
  <c r="K6"/>
  <c r="W7" i="2"/>
  <c r="W8"/>
  <c r="W9"/>
  <c r="W10"/>
  <c r="W11"/>
  <c r="W12"/>
  <c r="W6"/>
  <c r="U7" i="1"/>
  <c r="U8"/>
  <c r="U9"/>
  <c r="U10"/>
  <c r="U11"/>
  <c r="U12"/>
  <c r="U13"/>
  <c r="U14"/>
  <c r="U15"/>
  <c r="U16"/>
  <c r="U17"/>
  <c r="U18"/>
  <c r="U6"/>
  <c r="I16" i="4"/>
  <c r="I17"/>
  <c r="I14"/>
  <c r="I7"/>
  <c r="I13"/>
  <c r="I12"/>
  <c r="I9"/>
  <c r="I11"/>
  <c r="I10"/>
  <c r="I8"/>
  <c r="I5"/>
  <c r="I6"/>
  <c r="I4"/>
  <c r="I3"/>
  <c r="I10" i="3" l="1"/>
  <c r="H10"/>
  <c r="I8"/>
  <c r="H8"/>
  <c r="I7"/>
  <c r="H7"/>
  <c r="I9"/>
  <c r="H9"/>
  <c r="I6"/>
  <c r="H6"/>
  <c r="U12" i="2"/>
  <c r="T12"/>
  <c r="U11"/>
  <c r="T11"/>
  <c r="U10"/>
  <c r="T10"/>
  <c r="U9"/>
  <c r="T9"/>
  <c r="T8"/>
  <c r="U7"/>
  <c r="T7"/>
  <c r="U6"/>
  <c r="T6"/>
  <c r="S18" i="1"/>
  <c r="R18"/>
  <c r="S17"/>
  <c r="R17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</calcChain>
</file>

<file path=xl/sharedStrings.xml><?xml version="1.0" encoding="utf-8"?>
<sst xmlns="http://schemas.openxmlformats.org/spreadsheetml/2006/main" count="250" uniqueCount="80">
  <si>
    <t>№</t>
  </si>
  <si>
    <t>Состав экипажа</t>
  </si>
  <si>
    <t>ВЛАДИМИР</t>
  </si>
  <si>
    <t>НИЖНИЙ НОВГОРОД</t>
  </si>
  <si>
    <t>КИРЖАЧ</t>
  </si>
  <si>
    <t>КОЛЬЧУГИНО</t>
  </si>
  <si>
    <t>ЮРЬЕВ ПОЛЬСКИЙ</t>
  </si>
  <si>
    <t>ГАВРИЛОВ ПОСАД</t>
  </si>
  <si>
    <t>СУЗДАЛЬ</t>
  </si>
  <si>
    <t>ИТОГО</t>
  </si>
  <si>
    <t>МЕСТО</t>
  </si>
  <si>
    <t>Пилот</t>
  </si>
  <si>
    <t>Штурман</t>
  </si>
  <si>
    <t>Баллов</t>
  </si>
  <si>
    <t>Время</t>
  </si>
  <si>
    <t>023</t>
  </si>
  <si>
    <t xml:space="preserve">Фандеев Георгий </t>
  </si>
  <si>
    <t>Малахаева Евгения</t>
  </si>
  <si>
    <t>077</t>
  </si>
  <si>
    <t>Косоротов Алексей</t>
  </si>
  <si>
    <t>Котов Максим</t>
  </si>
  <si>
    <t>014</t>
  </si>
  <si>
    <t xml:space="preserve">Лексин Максим </t>
  </si>
  <si>
    <t>Кондратьева Таисия</t>
  </si>
  <si>
    <t>001</t>
  </si>
  <si>
    <t xml:space="preserve">Примачук Юрий </t>
  </si>
  <si>
    <t>Примачук Людмила</t>
  </si>
  <si>
    <t>022</t>
  </si>
  <si>
    <t xml:space="preserve">Турлак Вера </t>
  </si>
  <si>
    <t>Булгакова Ярослава</t>
  </si>
  <si>
    <t>113</t>
  </si>
  <si>
    <t xml:space="preserve">Березина Алина </t>
  </si>
  <si>
    <t>Березин Александр</t>
  </si>
  <si>
    <t>1703:04</t>
  </si>
  <si>
    <t>797</t>
  </si>
  <si>
    <t xml:space="preserve">Иванова Анна </t>
  </si>
  <si>
    <t>Кравченко Наталья</t>
  </si>
  <si>
    <t>210:33</t>
  </si>
  <si>
    <t>703</t>
  </si>
  <si>
    <t>Мохнаткин Валерий</t>
  </si>
  <si>
    <t>Мохнаткина Татьяна</t>
  </si>
  <si>
    <t>118</t>
  </si>
  <si>
    <t xml:space="preserve">Зубарев Сергей </t>
  </si>
  <si>
    <t>Зубарева Елена</t>
  </si>
  <si>
    <t xml:space="preserve">Никитич Юрий </t>
  </si>
  <si>
    <t>Никитич Иван</t>
  </si>
  <si>
    <t>027</t>
  </si>
  <si>
    <t>Клопов Александр</t>
  </si>
  <si>
    <t>Дузинская Екатерина</t>
  </si>
  <si>
    <t>011</t>
  </si>
  <si>
    <t xml:space="preserve">Навоева Ольга </t>
  </si>
  <si>
    <t>Навоева Александра</t>
  </si>
  <si>
    <t>583</t>
  </si>
  <si>
    <t xml:space="preserve">Ивкина Светлана </t>
  </si>
  <si>
    <t>Ивкин Петр</t>
  </si>
  <si>
    <t>Ярославль</t>
  </si>
  <si>
    <t>Кострома</t>
  </si>
  <si>
    <t>Рыбинск</t>
  </si>
  <si>
    <t>Ростов</t>
  </si>
  <si>
    <t>Кинешма</t>
  </si>
  <si>
    <t>Тутаев</t>
  </si>
  <si>
    <t>Плёс</t>
  </si>
  <si>
    <t>Шуя</t>
  </si>
  <si>
    <t>24:26</t>
  </si>
  <si>
    <t>Валуева Анаида</t>
  </si>
  <si>
    <t>Черницов Артём</t>
  </si>
  <si>
    <t>27:43</t>
  </si>
  <si>
    <t>ВОЛОГДА</t>
  </si>
  <si>
    <t>ЧЕРЕПОВЕЦ</t>
  </si>
  <si>
    <t>Ефремова Елена</t>
  </si>
  <si>
    <t>Ефремов Матвей</t>
  </si>
  <si>
    <t>ОЧКИ</t>
  </si>
  <si>
    <t>МЕСТО ПО ИТОГАМ КУБКА</t>
  </si>
  <si>
    <t>Экипаж</t>
  </si>
  <si>
    <t>место</t>
  </si>
  <si>
    <t>очки</t>
  </si>
  <si>
    <t>I этап "Владимирский тракт"</t>
  </si>
  <si>
    <t>II этап "Ярославский тракт"</t>
  </si>
  <si>
    <t>III этап "Вологодский тракт"</t>
  </si>
  <si>
    <t>012</t>
  </si>
</sst>
</file>

<file path=xl/styles.xml><?xml version="1.0" encoding="utf-8"?>
<styleSheet xmlns="http://schemas.openxmlformats.org/spreadsheetml/2006/main">
  <numFmts count="1">
    <numFmt numFmtId="164" formatCode="h:mm;@"/>
  </numFmts>
  <fonts count="3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Arial"/>
      <family val="2"/>
      <charset val="204"/>
    </font>
    <font>
      <b/>
      <i/>
      <sz val="13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3"/>
      <color rgb="FF000000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5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3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4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9" fillId="12" borderId="17" xfId="0" applyFont="1" applyFill="1" applyBorder="1" applyAlignment="1">
      <alignment horizontal="center" vertical="center" wrapText="1"/>
    </xf>
    <xf numFmtId="0" fontId="9" fillId="12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 wrapText="1"/>
    </xf>
    <xf numFmtId="49" fontId="10" fillId="10" borderId="22" xfId="0" applyNumberFormat="1" applyFont="1" applyFill="1" applyBorder="1" applyAlignment="1">
      <alignment horizontal="center" vertical="center" wrapText="1"/>
    </xf>
    <xf numFmtId="0" fontId="11" fillId="13" borderId="23" xfId="0" applyFont="1" applyFill="1" applyBorder="1" applyAlignment="1">
      <alignment vertical="center" wrapText="1"/>
    </xf>
    <xf numFmtId="0" fontId="11" fillId="13" borderId="2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20" fontId="15" fillId="0" borderId="4" xfId="0" applyNumberFormat="1" applyFont="1" applyFill="1" applyBorder="1" applyAlignment="1">
      <alignment horizontal="center" vertical="center" wrapText="1"/>
    </xf>
    <xf numFmtId="20" fontId="15" fillId="0" borderId="25" xfId="0" applyNumberFormat="1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20" fontId="17" fillId="0" borderId="26" xfId="0" applyNumberFormat="1" applyFont="1" applyBorder="1" applyAlignment="1">
      <alignment horizontal="center" vertical="center"/>
    </xf>
    <xf numFmtId="49" fontId="10" fillId="10" borderId="27" xfId="0" applyNumberFormat="1" applyFont="1" applyFill="1" applyBorder="1" applyAlignment="1">
      <alignment horizontal="center" vertical="center" wrapText="1"/>
    </xf>
    <xf numFmtId="0" fontId="11" fillId="13" borderId="28" xfId="0" applyFont="1" applyFill="1" applyBorder="1" applyAlignment="1">
      <alignment vertical="center" wrapText="1"/>
    </xf>
    <xf numFmtId="0" fontId="11" fillId="13" borderId="29" xfId="0" applyFont="1" applyFill="1" applyBorder="1" applyAlignment="1">
      <alignment vertical="center" wrapText="1"/>
    </xf>
    <xf numFmtId="0" fontId="14" fillId="0" borderId="30" xfId="0" applyFont="1" applyFill="1" applyBorder="1" applyAlignment="1">
      <alignment horizontal="center" vertical="center" wrapText="1"/>
    </xf>
    <xf numFmtId="20" fontId="15" fillId="0" borderId="31" xfId="0" applyNumberFormat="1" applyFont="1" applyFill="1" applyBorder="1" applyAlignment="1">
      <alignment horizontal="center" vertical="center" wrapText="1"/>
    </xf>
    <xf numFmtId="20" fontId="15" fillId="0" borderId="32" xfId="0" applyNumberFormat="1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20" fontId="17" fillId="0" borderId="33" xfId="0" applyNumberFormat="1" applyFont="1" applyBorder="1" applyAlignment="1">
      <alignment horizontal="center" vertical="center"/>
    </xf>
    <xf numFmtId="49" fontId="10" fillId="10" borderId="34" xfId="0" applyNumberFormat="1" applyFont="1" applyFill="1" applyBorder="1" applyAlignment="1">
      <alignment horizontal="center" vertical="center" wrapText="1"/>
    </xf>
    <xf numFmtId="0" fontId="11" fillId="13" borderId="35" xfId="0" applyFont="1" applyFill="1" applyBorder="1" applyAlignment="1">
      <alignment vertical="center" wrapText="1"/>
    </xf>
    <xf numFmtId="0" fontId="11" fillId="13" borderId="36" xfId="0" applyFont="1" applyFill="1" applyBorder="1" applyAlignment="1">
      <alignment vertical="center" wrapText="1"/>
    </xf>
    <xf numFmtId="49" fontId="10" fillId="10" borderId="37" xfId="0" applyNumberFormat="1" applyFont="1" applyFill="1" applyBorder="1" applyAlignment="1">
      <alignment horizontal="center" vertical="center" wrapText="1"/>
    </xf>
    <xf numFmtId="0" fontId="11" fillId="13" borderId="38" xfId="0" applyFont="1" applyFill="1" applyBorder="1" applyAlignment="1">
      <alignment vertical="center" wrapText="1"/>
    </xf>
    <xf numFmtId="0" fontId="11" fillId="13" borderId="39" xfId="0" applyFont="1" applyFill="1" applyBorder="1" applyAlignment="1">
      <alignment vertical="center" wrapText="1"/>
    </xf>
    <xf numFmtId="16" fontId="0" fillId="0" borderId="0" xfId="0" applyNumberFormat="1"/>
    <xf numFmtId="20" fontId="0" fillId="0" borderId="0" xfId="0" applyNumberFormat="1"/>
    <xf numFmtId="0" fontId="15" fillId="0" borderId="31" xfId="0" applyFont="1" applyFill="1" applyBorder="1" applyAlignment="1">
      <alignment horizontal="center" vertical="center" wrapText="1"/>
    </xf>
    <xf numFmtId="49" fontId="10" fillId="10" borderId="40" xfId="0" applyNumberFormat="1" applyFont="1" applyFill="1" applyBorder="1" applyAlignment="1">
      <alignment horizontal="center" vertical="center" wrapText="1"/>
    </xf>
    <xf numFmtId="0" fontId="11" fillId="13" borderId="41" xfId="0" applyFont="1" applyFill="1" applyBorder="1" applyAlignment="1">
      <alignment vertical="center" wrapText="1"/>
    </xf>
    <xf numFmtId="0" fontId="11" fillId="13" borderId="42" xfId="0" applyFont="1" applyFill="1" applyBorder="1" applyAlignment="1">
      <alignment vertical="center" wrapText="1"/>
    </xf>
    <xf numFmtId="0" fontId="14" fillId="0" borderId="43" xfId="0" applyFont="1" applyFill="1" applyBorder="1" applyAlignment="1">
      <alignment horizontal="center" vertical="center" wrapText="1"/>
    </xf>
    <xf numFmtId="20" fontId="15" fillId="0" borderId="44" xfId="0" applyNumberFormat="1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/>
    </xf>
    <xf numFmtId="20" fontId="17" fillId="0" borderId="46" xfId="0" applyNumberFormat="1" applyFont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20" fontId="13" fillId="0" borderId="4" xfId="0" applyNumberFormat="1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20" fontId="13" fillId="0" borderId="31" xfId="0" applyNumberFormat="1" applyFont="1" applyFill="1" applyBorder="1" applyAlignment="1">
      <alignment horizontal="center" vertical="center" wrapText="1"/>
    </xf>
    <xf numFmtId="49" fontId="13" fillId="0" borderId="31" xfId="0" applyNumberFormat="1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20" fontId="13" fillId="0" borderId="44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center" wrapText="1"/>
    </xf>
    <xf numFmtId="0" fontId="9" fillId="15" borderId="18" xfId="0" applyFont="1" applyFill="1" applyBorder="1" applyAlignment="1">
      <alignment horizontal="center" vertical="center" wrapText="1"/>
    </xf>
    <xf numFmtId="49" fontId="21" fillId="10" borderId="2" xfId="0" applyNumberFormat="1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vertical="center" wrapText="1"/>
    </xf>
    <xf numFmtId="0" fontId="13" fillId="13" borderId="4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164" fontId="15" fillId="0" borderId="25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164" fontId="17" fillId="0" borderId="26" xfId="0" applyNumberFormat="1" applyFont="1" applyBorder="1" applyAlignment="1">
      <alignment horizontal="center" vertical="center"/>
    </xf>
    <xf numFmtId="49" fontId="21" fillId="10" borderId="37" xfId="0" applyNumberFormat="1" applyFont="1" applyFill="1" applyBorder="1" applyAlignment="1">
      <alignment horizontal="center" vertical="center" wrapText="1"/>
    </xf>
    <xf numFmtId="0" fontId="13" fillId="13" borderId="38" xfId="0" applyFont="1" applyFill="1" applyBorder="1" applyAlignment="1">
      <alignment vertical="center" wrapText="1"/>
    </xf>
    <xf numFmtId="0" fontId="13" fillId="13" borderId="48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horizontal="center" vertical="center" wrapText="1"/>
    </xf>
    <xf numFmtId="164" fontId="13" fillId="0" borderId="14" xfId="0" applyNumberFormat="1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wrapText="1"/>
    </xf>
    <xf numFmtId="164" fontId="15" fillId="0" borderId="50" xfId="0" applyNumberFormat="1" applyFont="1" applyFill="1" applyBorder="1" applyAlignment="1">
      <alignment horizontal="center" vertical="center" wrapText="1"/>
    </xf>
    <xf numFmtId="164" fontId="15" fillId="0" borderId="51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164" fontId="17" fillId="0" borderId="52" xfId="0" applyNumberFormat="1" applyFont="1" applyBorder="1" applyAlignment="1">
      <alignment horizontal="center" vertical="center"/>
    </xf>
    <xf numFmtId="49" fontId="21" fillId="10" borderId="27" xfId="0" applyNumberFormat="1" applyFont="1" applyFill="1" applyBorder="1" applyAlignment="1">
      <alignment horizontal="center" vertical="center" wrapText="1"/>
    </xf>
    <xf numFmtId="0" fontId="13" fillId="13" borderId="28" xfId="0" applyFont="1" applyFill="1" applyBorder="1" applyAlignment="1">
      <alignment vertical="center" wrapText="1"/>
    </xf>
    <xf numFmtId="0" fontId="13" fillId="13" borderId="53" xfId="0" applyFont="1" applyFill="1" applyBorder="1" applyAlignment="1">
      <alignment vertical="center" wrapText="1"/>
    </xf>
    <xf numFmtId="164" fontId="13" fillId="0" borderId="31" xfId="0" applyNumberFormat="1" applyFont="1" applyFill="1" applyBorder="1" applyAlignment="1">
      <alignment horizontal="center" vertical="center" wrapText="1"/>
    </xf>
    <xf numFmtId="164" fontId="15" fillId="0" borderId="31" xfId="0" applyNumberFormat="1" applyFont="1" applyFill="1" applyBorder="1" applyAlignment="1">
      <alignment horizontal="center" vertical="center" wrapText="1"/>
    </xf>
    <xf numFmtId="164" fontId="15" fillId="0" borderId="32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49" fontId="17" fillId="0" borderId="33" xfId="0" applyNumberFormat="1" applyFont="1" applyBorder="1" applyAlignment="1">
      <alignment horizontal="center" vertical="center"/>
    </xf>
    <xf numFmtId="164" fontId="17" fillId="0" borderId="33" xfId="0" applyNumberFormat="1" applyFont="1" applyBorder="1" applyAlignment="1">
      <alignment horizontal="center" vertical="center"/>
    </xf>
    <xf numFmtId="49" fontId="21" fillId="10" borderId="34" xfId="0" applyNumberFormat="1" applyFont="1" applyFill="1" applyBorder="1" applyAlignment="1">
      <alignment horizontal="center" vertical="center" wrapText="1"/>
    </xf>
    <xf numFmtId="0" fontId="13" fillId="13" borderId="35" xfId="0" applyFont="1" applyFill="1" applyBorder="1" applyAlignment="1">
      <alignment vertical="center" wrapText="1"/>
    </xf>
    <xf numFmtId="0" fontId="13" fillId="13" borderId="54" xfId="0" applyFont="1" applyFill="1" applyBorder="1" applyAlignment="1">
      <alignment vertical="center" wrapText="1"/>
    </xf>
    <xf numFmtId="49" fontId="21" fillId="10" borderId="11" xfId="0" applyNumberFormat="1" applyFont="1" applyFill="1" applyBorder="1" applyAlignment="1">
      <alignment horizontal="center" vertical="center" wrapText="1"/>
    </xf>
    <xf numFmtId="0" fontId="13" fillId="13" borderId="43" xfId="0" applyFont="1" applyFill="1" applyBorder="1" applyAlignment="1">
      <alignment vertical="center" wrapText="1"/>
    </xf>
    <xf numFmtId="0" fontId="13" fillId="13" borderId="12" xfId="0" applyFont="1" applyFill="1" applyBorder="1" applyAlignment="1">
      <alignment vertical="center" wrapText="1"/>
    </xf>
    <xf numFmtId="164" fontId="13" fillId="0" borderId="12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164" fontId="15" fillId="0" borderId="55" xfId="0" applyNumberFormat="1" applyFont="1" applyFill="1" applyBorder="1" applyAlignment="1">
      <alignment horizontal="center" vertical="center" wrapText="1"/>
    </xf>
    <xf numFmtId="49" fontId="15" fillId="0" borderId="55" xfId="0" applyNumberFormat="1" applyFont="1" applyFill="1" applyBorder="1" applyAlignment="1">
      <alignment horizontal="center" vertical="center" wrapText="1"/>
    </xf>
    <xf numFmtId="164" fontId="15" fillId="0" borderId="56" xfId="0" applyNumberFormat="1" applyFont="1" applyFill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164" fontId="17" fillId="0" borderId="46" xfId="0" applyNumberFormat="1" applyFont="1" applyBorder="1" applyAlignment="1">
      <alignment horizontal="center" vertical="center"/>
    </xf>
    <xf numFmtId="20" fontId="5" fillId="0" borderId="26" xfId="0" applyNumberFormat="1" applyFont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 wrapText="1"/>
    </xf>
    <xf numFmtId="20" fontId="26" fillId="0" borderId="25" xfId="0" applyNumberFormat="1" applyFont="1" applyFill="1" applyBorder="1" applyAlignment="1">
      <alignment horizontal="center" vertical="center" wrapText="1"/>
    </xf>
    <xf numFmtId="20" fontId="17" fillId="0" borderId="7" xfId="0" applyNumberFormat="1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20" fontId="5" fillId="0" borderId="33" xfId="0" applyNumberFormat="1" applyFont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 wrapText="1"/>
    </xf>
    <xf numFmtId="20" fontId="5" fillId="0" borderId="0" xfId="0" applyNumberFormat="1" applyFont="1" applyBorder="1" applyAlignment="1">
      <alignment horizontal="center" vertical="center"/>
    </xf>
    <xf numFmtId="20" fontId="17" fillId="0" borderId="15" xfId="0" applyNumberFormat="1" applyFont="1" applyBorder="1" applyAlignment="1">
      <alignment horizontal="center" vertical="center"/>
    </xf>
    <xf numFmtId="20" fontId="5" fillId="0" borderId="31" xfId="0" applyNumberFormat="1" applyFont="1" applyBorder="1" applyAlignment="1">
      <alignment horizontal="center" vertical="center"/>
    </xf>
    <xf numFmtId="0" fontId="11" fillId="13" borderId="54" xfId="0" applyFont="1" applyFill="1" applyBorder="1" applyAlignment="1">
      <alignment vertical="center" wrapText="1"/>
    </xf>
    <xf numFmtId="0" fontId="24" fillId="13" borderId="64" xfId="0" applyFont="1" applyFill="1" applyBorder="1" applyAlignment="1">
      <alignment vertical="center"/>
    </xf>
    <xf numFmtId="0" fontId="24" fillId="13" borderId="65" xfId="0" applyFont="1" applyFill="1" applyBorder="1" applyAlignment="1">
      <alignment wrapText="1"/>
    </xf>
    <xf numFmtId="0" fontId="14" fillId="0" borderId="57" xfId="0" applyFont="1" applyFill="1" applyBorder="1" applyAlignment="1">
      <alignment horizontal="center" vertical="center" wrapText="1"/>
    </xf>
    <xf numFmtId="20" fontId="5" fillId="0" borderId="46" xfId="0" applyNumberFormat="1" applyFont="1" applyBorder="1" applyAlignment="1">
      <alignment horizontal="center" vertical="center"/>
    </xf>
    <xf numFmtId="0" fontId="14" fillId="0" borderId="69" xfId="0" applyFont="1" applyFill="1" applyBorder="1" applyAlignment="1">
      <alignment horizontal="center" vertical="center" wrapText="1"/>
    </xf>
    <xf numFmtId="20" fontId="26" fillId="0" borderId="45" xfId="0" applyNumberFormat="1" applyFont="1" applyFill="1" applyBorder="1" applyAlignment="1">
      <alignment horizontal="center" vertical="center" wrapText="1"/>
    </xf>
    <xf numFmtId="20" fontId="17" fillId="0" borderId="47" xfId="0" applyNumberFormat="1" applyFont="1" applyBorder="1" applyAlignment="1">
      <alignment horizontal="center" vertical="center"/>
    </xf>
    <xf numFmtId="0" fontId="28" fillId="0" borderId="70" xfId="0" applyFont="1" applyBorder="1" applyAlignment="1">
      <alignment horizontal="center" textRotation="90"/>
    </xf>
    <xf numFmtId="0" fontId="28" fillId="0" borderId="71" xfId="0" applyFont="1" applyBorder="1" applyAlignment="1">
      <alignment horizontal="center" textRotation="90"/>
    </xf>
    <xf numFmtId="0" fontId="28" fillId="0" borderId="20" xfId="0" applyFont="1" applyBorder="1" applyAlignment="1">
      <alignment horizontal="center" textRotation="90"/>
    </xf>
    <xf numFmtId="0" fontId="28" fillId="0" borderId="72" xfId="0" applyFont="1" applyBorder="1" applyAlignment="1">
      <alignment horizontal="center" textRotation="90"/>
    </xf>
    <xf numFmtId="0" fontId="28" fillId="0" borderId="58" xfId="0" applyFont="1" applyFill="1" applyBorder="1" applyAlignment="1">
      <alignment horizontal="center" textRotation="90"/>
    </xf>
    <xf numFmtId="49" fontId="23" fillId="17" borderId="58" xfId="0" applyNumberFormat="1" applyFont="1" applyFill="1" applyBorder="1" applyAlignment="1">
      <alignment horizontal="center" vertical="center"/>
    </xf>
    <xf numFmtId="0" fontId="23" fillId="17" borderId="73" xfId="0" applyFont="1" applyFill="1" applyBorder="1" applyAlignment="1">
      <alignment horizontal="center" vertical="center"/>
    </xf>
    <xf numFmtId="0" fontId="23" fillId="17" borderId="17" xfId="0" applyFont="1" applyFill="1" applyBorder="1" applyAlignment="1">
      <alignment horizontal="center" vertical="center"/>
    </xf>
    <xf numFmtId="0" fontId="23" fillId="17" borderId="59" xfId="0" applyFont="1" applyFill="1" applyBorder="1" applyAlignment="1">
      <alignment horizontal="center" vertical="center"/>
    </xf>
    <xf numFmtId="0" fontId="23" fillId="17" borderId="18" xfId="0" applyFont="1" applyFill="1" applyBorder="1" applyAlignment="1">
      <alignment horizontal="center" vertical="center"/>
    </xf>
    <xf numFmtId="0" fontId="23" fillId="17" borderId="60" xfId="0" applyFont="1" applyFill="1" applyBorder="1" applyAlignment="1">
      <alignment horizontal="center" vertical="center"/>
    </xf>
    <xf numFmtId="0" fontId="23" fillId="17" borderId="58" xfId="0" applyFont="1" applyFill="1" applyBorder="1" applyAlignment="1">
      <alignment horizontal="center" vertical="center"/>
    </xf>
    <xf numFmtId="0" fontId="10" fillId="18" borderId="26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10" fillId="18" borderId="33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8" fillId="14" borderId="74" xfId="0" applyFont="1" applyFill="1" applyBorder="1" applyAlignment="1">
      <alignment horizontal="center" vertical="center"/>
    </xf>
    <xf numFmtId="0" fontId="18" fillId="14" borderId="75" xfId="0" applyFont="1" applyFill="1" applyBorder="1" applyAlignment="1">
      <alignment horizontal="center" vertical="center"/>
    </xf>
    <xf numFmtId="0" fontId="19" fillId="14" borderId="75" xfId="0" applyFont="1" applyFill="1" applyBorder="1" applyAlignment="1">
      <alignment horizontal="center" vertical="center"/>
    </xf>
    <xf numFmtId="0" fontId="19" fillId="14" borderId="77" xfId="0" applyFont="1" applyFill="1" applyBorder="1" applyAlignment="1">
      <alignment horizontal="center" vertical="center"/>
    </xf>
    <xf numFmtId="0" fontId="19" fillId="14" borderId="76" xfId="0" applyFont="1" applyFill="1" applyBorder="1" applyAlignment="1">
      <alignment horizontal="center" vertical="center"/>
    </xf>
    <xf numFmtId="0" fontId="27" fillId="16" borderId="26" xfId="0" applyFont="1" applyFill="1" applyBorder="1" applyAlignment="1">
      <alignment horizontal="center" vertical="center"/>
    </xf>
    <xf numFmtId="0" fontId="27" fillId="16" borderId="33" xfId="0" applyFont="1" applyFill="1" applyBorder="1" applyAlignment="1">
      <alignment horizontal="center" vertical="center"/>
    </xf>
    <xf numFmtId="0" fontId="27" fillId="16" borderId="46" xfId="0" applyFont="1" applyFill="1" applyBorder="1" applyAlignment="1">
      <alignment horizontal="center" vertical="center"/>
    </xf>
    <xf numFmtId="0" fontId="18" fillId="14" borderId="78" xfId="0" applyFont="1" applyFill="1" applyBorder="1" applyAlignment="1">
      <alignment horizontal="center" vertical="center"/>
    </xf>
    <xf numFmtId="49" fontId="10" fillId="10" borderId="63" xfId="0" applyNumberFormat="1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5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77" xfId="0" applyFont="1" applyFill="1" applyBorder="1" applyAlignment="1">
      <alignment horizontal="center" vertical="center"/>
    </xf>
    <xf numFmtId="0" fontId="23" fillId="0" borderId="78" xfId="0" applyFont="1" applyFill="1" applyBorder="1" applyAlignment="1">
      <alignment horizontal="center" vertical="center"/>
    </xf>
    <xf numFmtId="0" fontId="30" fillId="0" borderId="62" xfId="0" applyFont="1" applyFill="1" applyBorder="1"/>
    <xf numFmtId="0" fontId="11" fillId="13" borderId="22" xfId="0" applyFont="1" applyFill="1" applyBorder="1" applyAlignment="1">
      <alignment vertical="center" wrapText="1"/>
    </xf>
    <xf numFmtId="0" fontId="11" fillId="13" borderId="27" xfId="0" applyFont="1" applyFill="1" applyBorder="1" applyAlignment="1">
      <alignment vertical="center" wrapText="1"/>
    </xf>
    <xf numFmtId="0" fontId="11" fillId="13" borderId="34" xfId="0" applyFont="1" applyFill="1" applyBorder="1" applyAlignment="1">
      <alignment vertical="center" wrapText="1"/>
    </xf>
    <xf numFmtId="0" fontId="11" fillId="13" borderId="37" xfId="0" applyFont="1" applyFill="1" applyBorder="1" applyAlignment="1">
      <alignment vertical="center" wrapText="1"/>
    </xf>
    <xf numFmtId="0" fontId="10" fillId="18" borderId="7" xfId="0" applyFont="1" applyFill="1" applyBorder="1" applyAlignment="1">
      <alignment horizontal="center" vertical="center"/>
    </xf>
    <xf numFmtId="0" fontId="10" fillId="18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49" fontId="10" fillId="10" borderId="13" xfId="0" applyNumberFormat="1" applyFont="1" applyFill="1" applyBorder="1" applyAlignment="1">
      <alignment horizontal="center" vertical="center" wrapText="1"/>
    </xf>
    <xf numFmtId="0" fontId="30" fillId="0" borderId="78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30" fillId="0" borderId="30" xfId="0" applyFont="1" applyFill="1" applyBorder="1"/>
    <xf numFmtId="0" fontId="29" fillId="13" borderId="27" xfId="0" applyFont="1" applyFill="1" applyBorder="1" applyAlignment="1">
      <alignment vertical="center"/>
    </xf>
    <xf numFmtId="0" fontId="29" fillId="13" borderId="24" xfId="0" applyFont="1" applyFill="1" applyBorder="1" applyAlignment="1">
      <alignment vertical="center" wrapText="1"/>
    </xf>
    <xf numFmtId="0" fontId="29" fillId="13" borderId="29" xfId="0" applyFont="1" applyFill="1" applyBorder="1" applyAlignment="1">
      <alignment vertical="center" wrapText="1"/>
    </xf>
    <xf numFmtId="0" fontId="29" fillId="13" borderId="36" xfId="0" applyFont="1" applyFill="1" applyBorder="1" applyAlignment="1">
      <alignment vertical="center" wrapText="1"/>
    </xf>
    <xf numFmtId="0" fontId="29" fillId="13" borderId="39" xfId="0" applyFont="1" applyFill="1" applyBorder="1" applyAlignment="1">
      <alignment vertical="center" wrapText="1"/>
    </xf>
    <xf numFmtId="0" fontId="11" fillId="13" borderId="40" xfId="0" applyFont="1" applyFill="1" applyBorder="1" applyAlignment="1">
      <alignment vertical="center" wrapText="1"/>
    </xf>
    <xf numFmtId="0" fontId="30" fillId="0" borderId="45" xfId="0" applyFont="1" applyFill="1" applyBorder="1" applyAlignment="1">
      <alignment horizontal="center" vertical="center"/>
    </xf>
    <xf numFmtId="49" fontId="10" fillId="10" borderId="8" xfId="0" applyNumberFormat="1" applyFont="1" applyFill="1" applyBorder="1" applyAlignment="1">
      <alignment horizontal="center" vertical="center" wrapText="1"/>
    </xf>
    <xf numFmtId="0" fontId="29" fillId="13" borderId="51" xfId="0" applyFont="1" applyFill="1" applyBorder="1" applyAlignment="1">
      <alignment vertical="center" wrapText="1"/>
    </xf>
    <xf numFmtId="0" fontId="29" fillId="13" borderId="15" xfId="0" applyFont="1" applyFill="1" applyBorder="1" applyAlignment="1">
      <alignment vertical="center" wrapText="1"/>
    </xf>
    <xf numFmtId="0" fontId="23" fillId="0" borderId="26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9" fillId="13" borderId="39" xfId="0" applyFont="1" applyFill="1" applyBorder="1" applyAlignment="1">
      <alignment wrapText="1"/>
    </xf>
    <xf numFmtId="0" fontId="30" fillId="0" borderId="79" xfId="0" applyFont="1" applyFill="1" applyBorder="1"/>
    <xf numFmtId="0" fontId="10" fillId="4" borderId="81" xfId="0" applyFont="1" applyFill="1" applyBorder="1" applyAlignment="1">
      <alignment horizontal="center" vertical="center"/>
    </xf>
    <xf numFmtId="49" fontId="21" fillId="10" borderId="82" xfId="0" applyNumberFormat="1" applyFont="1" applyFill="1" applyBorder="1" applyAlignment="1">
      <alignment horizontal="center" vertical="center" wrapText="1"/>
    </xf>
    <xf numFmtId="0" fontId="25" fillId="13" borderId="83" xfId="0" applyFont="1" applyFill="1" applyBorder="1" applyAlignment="1">
      <alignment vertical="center" wrapText="1"/>
    </xf>
    <xf numFmtId="49" fontId="10" fillId="10" borderId="11" xfId="0" applyNumberFormat="1" applyFont="1" applyFill="1" applyBorder="1" applyAlignment="1">
      <alignment horizontal="center" vertical="center" wrapText="1"/>
    </xf>
    <xf numFmtId="0" fontId="29" fillId="13" borderId="80" xfId="0" applyFont="1" applyFill="1" applyBorder="1" applyAlignment="1">
      <alignment vertical="center" wrapText="1"/>
    </xf>
    <xf numFmtId="0" fontId="23" fillId="0" borderId="84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8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11" xfId="0" applyFont="1" applyFill="1" applyBorder="1" applyAlignment="1">
      <alignment horizontal="center" vertical="center" wrapText="1"/>
    </xf>
    <xf numFmtId="0" fontId="5" fillId="15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W19"/>
  <sheetViews>
    <sheetView topLeftCell="C1" workbookViewId="0">
      <selection activeCell="O10" sqref="N10:O10"/>
    </sheetView>
  </sheetViews>
  <sheetFormatPr defaultRowHeight="15"/>
  <cols>
    <col min="1" max="1" width="9.140625" style="56"/>
    <col min="2" max="2" width="24.140625" style="57" customWidth="1"/>
    <col min="3" max="3" width="26.85546875" style="57" customWidth="1"/>
    <col min="4" max="17" width="10.42578125" style="57" customWidth="1"/>
    <col min="18" max="19" width="9.85546875" customWidth="1"/>
    <col min="21" max="21" width="9.42578125" bestFit="1" customWidth="1"/>
  </cols>
  <sheetData>
    <row r="2" spans="1:23" s="3" customFormat="1" ht="21.75" thickBot="1">
      <c r="A2" s="1"/>
      <c r="B2" s="2"/>
      <c r="C2" s="2"/>
      <c r="D2" s="245"/>
      <c r="E2" s="24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3">
      <c r="A3" s="246" t="s">
        <v>0</v>
      </c>
      <c r="B3" s="249" t="s">
        <v>1</v>
      </c>
      <c r="C3" s="250"/>
      <c r="D3" s="253" t="s">
        <v>2</v>
      </c>
      <c r="E3" s="254"/>
      <c r="F3" s="257" t="s">
        <v>3</v>
      </c>
      <c r="G3" s="258"/>
      <c r="H3" s="261" t="s">
        <v>4</v>
      </c>
      <c r="I3" s="262"/>
      <c r="J3" s="225" t="s">
        <v>5</v>
      </c>
      <c r="K3" s="226"/>
      <c r="L3" s="229" t="s">
        <v>6</v>
      </c>
      <c r="M3" s="230"/>
      <c r="N3" s="233" t="s">
        <v>7</v>
      </c>
      <c r="O3" s="234"/>
      <c r="P3" s="237" t="s">
        <v>8</v>
      </c>
      <c r="Q3" s="238"/>
      <c r="R3" s="241" t="s">
        <v>9</v>
      </c>
      <c r="S3" s="242"/>
      <c r="T3" s="222" t="s">
        <v>10</v>
      </c>
      <c r="U3" s="222" t="s">
        <v>71</v>
      </c>
    </row>
    <row r="4" spans="1:23" ht="15.75" thickBot="1">
      <c r="A4" s="247"/>
      <c r="B4" s="251"/>
      <c r="C4" s="252"/>
      <c r="D4" s="255"/>
      <c r="E4" s="256"/>
      <c r="F4" s="259"/>
      <c r="G4" s="260"/>
      <c r="H4" s="263"/>
      <c r="I4" s="264"/>
      <c r="J4" s="227"/>
      <c r="K4" s="228"/>
      <c r="L4" s="231"/>
      <c r="M4" s="232"/>
      <c r="N4" s="235"/>
      <c r="O4" s="236"/>
      <c r="P4" s="239"/>
      <c r="Q4" s="240"/>
      <c r="R4" s="243"/>
      <c r="S4" s="244"/>
      <c r="T4" s="223"/>
      <c r="U4" s="223"/>
    </row>
    <row r="5" spans="1:23" ht="32.25" thickBot="1">
      <c r="A5" s="248"/>
      <c r="B5" s="4" t="s">
        <v>11</v>
      </c>
      <c r="C5" s="5" t="s">
        <v>12</v>
      </c>
      <c r="D5" s="6" t="s">
        <v>13</v>
      </c>
      <c r="E5" s="7" t="s">
        <v>14</v>
      </c>
      <c r="F5" s="8" t="s">
        <v>13</v>
      </c>
      <c r="G5" s="9" t="s">
        <v>14</v>
      </c>
      <c r="H5" s="10" t="s">
        <v>13</v>
      </c>
      <c r="I5" s="11" t="s">
        <v>14</v>
      </c>
      <c r="J5" s="12" t="s">
        <v>13</v>
      </c>
      <c r="K5" s="13" t="s">
        <v>14</v>
      </c>
      <c r="L5" s="14" t="s">
        <v>13</v>
      </c>
      <c r="M5" s="15" t="s">
        <v>14</v>
      </c>
      <c r="N5" s="16" t="s">
        <v>13</v>
      </c>
      <c r="O5" s="17" t="s">
        <v>14</v>
      </c>
      <c r="P5" s="18" t="s">
        <v>13</v>
      </c>
      <c r="Q5" s="19" t="s">
        <v>14</v>
      </c>
      <c r="R5" s="20" t="s">
        <v>13</v>
      </c>
      <c r="S5" s="21" t="s">
        <v>14</v>
      </c>
      <c r="T5" s="224"/>
      <c r="U5" s="224"/>
    </row>
    <row r="6" spans="1:23" ht="20.25">
      <c r="A6" s="22" t="s">
        <v>15</v>
      </c>
      <c r="B6" s="23" t="s">
        <v>16</v>
      </c>
      <c r="C6" s="24" t="s">
        <v>17</v>
      </c>
      <c r="D6" s="58">
        <v>34</v>
      </c>
      <c r="E6" s="59">
        <v>0.1173611111111111</v>
      </c>
      <c r="F6" s="25">
        <v>28</v>
      </c>
      <c r="G6" s="26">
        <v>0.1451388888888889</v>
      </c>
      <c r="H6" s="25">
        <v>24</v>
      </c>
      <c r="I6" s="26">
        <v>9.0972222222222218E-2</v>
      </c>
      <c r="J6" s="25">
        <v>18</v>
      </c>
      <c r="K6" s="26">
        <v>4.8611111111111112E-2</v>
      </c>
      <c r="L6" s="25">
        <v>24</v>
      </c>
      <c r="M6" s="26">
        <v>7.4999999999999997E-2</v>
      </c>
      <c r="N6" s="25">
        <v>16</v>
      </c>
      <c r="O6" s="26">
        <v>4.3055555555555562E-2</v>
      </c>
      <c r="P6" s="25">
        <v>22</v>
      </c>
      <c r="Q6" s="27">
        <v>8.4722222222222213E-2</v>
      </c>
      <c r="R6" s="28">
        <f>F6+H6+J6+L6+N6+P6</f>
        <v>132</v>
      </c>
      <c r="S6" s="29">
        <f>G6+I6+K6+M6+O6+Q6</f>
        <v>0.48749999999999999</v>
      </c>
      <c r="T6" s="157">
        <v>1</v>
      </c>
      <c r="U6" s="162">
        <f>ROUND(((30-((30-1)/((SQRT(13))-1))*(SQRT(T6)-1))),2)</f>
        <v>30</v>
      </c>
    </row>
    <row r="7" spans="1:23" ht="20.25">
      <c r="A7" s="30" t="s">
        <v>18</v>
      </c>
      <c r="B7" s="31" t="s">
        <v>19</v>
      </c>
      <c r="C7" s="32" t="s">
        <v>20</v>
      </c>
      <c r="D7" s="60">
        <v>32</v>
      </c>
      <c r="E7" s="61">
        <v>0.16874999999999998</v>
      </c>
      <c r="F7" s="33">
        <v>27</v>
      </c>
      <c r="G7" s="34">
        <v>0.16180555555555556</v>
      </c>
      <c r="H7" s="33">
        <v>24</v>
      </c>
      <c r="I7" s="34">
        <v>0.12222222222222223</v>
      </c>
      <c r="J7" s="33">
        <v>18</v>
      </c>
      <c r="K7" s="34">
        <v>6.25E-2</v>
      </c>
      <c r="L7" s="33">
        <v>24</v>
      </c>
      <c r="M7" s="34">
        <v>8.819444444444445E-2</v>
      </c>
      <c r="N7" s="33">
        <v>16</v>
      </c>
      <c r="O7" s="34">
        <v>4.8611111111111112E-2</v>
      </c>
      <c r="P7" s="33">
        <v>22</v>
      </c>
      <c r="Q7" s="35">
        <v>8.8888888888888892E-2</v>
      </c>
      <c r="R7" s="36">
        <f t="shared" ref="R7:S18" si="0">F7+H7+J7+L7+N7+P7</f>
        <v>131</v>
      </c>
      <c r="S7" s="37">
        <f t="shared" si="0"/>
        <v>0.57222222222222219</v>
      </c>
      <c r="T7" s="158">
        <v>2</v>
      </c>
      <c r="U7" s="163">
        <f t="shared" ref="U7:U18" si="1">ROUND(((30-((30-1)/((SQRT(13))-1))*(SQRT(T7)-1))),2)</f>
        <v>25.39</v>
      </c>
    </row>
    <row r="8" spans="1:23" ht="20.25">
      <c r="A8" s="30" t="s">
        <v>21</v>
      </c>
      <c r="B8" s="31" t="s">
        <v>22</v>
      </c>
      <c r="C8" s="32" t="s">
        <v>23</v>
      </c>
      <c r="D8" s="60">
        <v>32</v>
      </c>
      <c r="E8" s="61">
        <v>0.1451388888888889</v>
      </c>
      <c r="F8" s="33">
        <v>27</v>
      </c>
      <c r="G8" s="34">
        <v>0.26944444444444443</v>
      </c>
      <c r="H8" s="33">
        <v>24</v>
      </c>
      <c r="I8" s="34">
        <v>0.14861111111111111</v>
      </c>
      <c r="J8" s="33">
        <v>18</v>
      </c>
      <c r="K8" s="34">
        <v>7.7777777777777779E-2</v>
      </c>
      <c r="L8" s="33">
        <v>24</v>
      </c>
      <c r="M8" s="34">
        <v>0.10555555555555556</v>
      </c>
      <c r="N8" s="33">
        <v>16</v>
      </c>
      <c r="O8" s="34">
        <v>4.9999999999999996E-2</v>
      </c>
      <c r="P8" s="33">
        <v>22</v>
      </c>
      <c r="Q8" s="35">
        <v>0.16388888888888889</v>
      </c>
      <c r="R8" s="36">
        <f t="shared" si="0"/>
        <v>131</v>
      </c>
      <c r="S8" s="37">
        <f t="shared" si="0"/>
        <v>0.81527777777777777</v>
      </c>
      <c r="T8" s="158">
        <v>3</v>
      </c>
      <c r="U8" s="163">
        <f t="shared" si="1"/>
        <v>21.85</v>
      </c>
    </row>
    <row r="9" spans="1:23" ht="20.25">
      <c r="A9" s="30" t="s">
        <v>24</v>
      </c>
      <c r="B9" s="31" t="s">
        <v>25</v>
      </c>
      <c r="C9" s="32" t="s">
        <v>26</v>
      </c>
      <c r="D9" s="60">
        <v>34</v>
      </c>
      <c r="E9" s="61">
        <v>0.11319444444444444</v>
      </c>
      <c r="F9" s="33"/>
      <c r="G9" s="34"/>
      <c r="H9" s="33">
        <v>24</v>
      </c>
      <c r="I9" s="34">
        <v>7.7083333333333337E-2</v>
      </c>
      <c r="J9" s="33">
        <v>18</v>
      </c>
      <c r="K9" s="34">
        <v>4.7222222222222221E-2</v>
      </c>
      <c r="L9" s="33">
        <v>24</v>
      </c>
      <c r="M9" s="34">
        <v>7.2222222222222229E-2</v>
      </c>
      <c r="N9" s="33">
        <v>16</v>
      </c>
      <c r="O9" s="34">
        <v>3.6111111111111115E-2</v>
      </c>
      <c r="P9" s="33">
        <v>22</v>
      </c>
      <c r="Q9" s="35">
        <v>0.1125</v>
      </c>
      <c r="R9" s="36">
        <f t="shared" si="0"/>
        <v>104</v>
      </c>
      <c r="S9" s="37">
        <f t="shared" si="0"/>
        <v>0.34513888888888894</v>
      </c>
      <c r="T9" s="159">
        <v>4</v>
      </c>
      <c r="U9" s="163">
        <f t="shared" si="1"/>
        <v>18.87</v>
      </c>
    </row>
    <row r="10" spans="1:23" ht="20.25">
      <c r="A10" s="38" t="s">
        <v>27</v>
      </c>
      <c r="B10" s="39" t="s">
        <v>28</v>
      </c>
      <c r="C10" s="40" t="s">
        <v>29</v>
      </c>
      <c r="D10" s="60">
        <v>34</v>
      </c>
      <c r="E10" s="61">
        <v>0.33055555555555555</v>
      </c>
      <c r="F10" s="33"/>
      <c r="G10" s="34"/>
      <c r="H10" s="33">
        <v>24</v>
      </c>
      <c r="I10" s="34">
        <v>0.17430555555555557</v>
      </c>
      <c r="J10" s="33">
        <v>18</v>
      </c>
      <c r="K10" s="34">
        <v>8.6805555555555566E-2</v>
      </c>
      <c r="L10" s="33">
        <v>24</v>
      </c>
      <c r="M10" s="34">
        <v>0.20902777777777778</v>
      </c>
      <c r="N10" s="33">
        <v>15</v>
      </c>
      <c r="O10" s="34">
        <v>0.11805555555555557</v>
      </c>
      <c r="P10" s="33">
        <v>22</v>
      </c>
      <c r="Q10" s="35">
        <v>0.24722222222222223</v>
      </c>
      <c r="R10" s="36">
        <f t="shared" si="0"/>
        <v>103</v>
      </c>
      <c r="S10" s="37">
        <f t="shared" si="0"/>
        <v>0.8354166666666667</v>
      </c>
      <c r="T10" s="159">
        <v>5</v>
      </c>
      <c r="U10" s="163">
        <f t="shared" si="1"/>
        <v>16.239999999999998</v>
      </c>
    </row>
    <row r="11" spans="1:23" ht="20.25">
      <c r="A11" s="41" t="s">
        <v>30</v>
      </c>
      <c r="B11" s="42" t="s">
        <v>31</v>
      </c>
      <c r="C11" s="43" t="s">
        <v>32</v>
      </c>
      <c r="D11" s="60">
        <v>33</v>
      </c>
      <c r="E11" s="62" t="s">
        <v>33</v>
      </c>
      <c r="F11" s="33"/>
      <c r="G11" s="34"/>
      <c r="H11" s="33">
        <v>22</v>
      </c>
      <c r="I11" s="34">
        <v>0.14652777777777778</v>
      </c>
      <c r="J11" s="33">
        <v>18</v>
      </c>
      <c r="K11" s="34">
        <v>0.1076388888888889</v>
      </c>
      <c r="L11" s="33">
        <v>24</v>
      </c>
      <c r="M11" s="34">
        <v>8.6111111111111124E-2</v>
      </c>
      <c r="N11" s="33">
        <v>16</v>
      </c>
      <c r="O11" s="34">
        <v>6.805555555555555E-2</v>
      </c>
      <c r="P11" s="33">
        <v>22</v>
      </c>
      <c r="Q11" s="35">
        <v>0.15416666666666667</v>
      </c>
      <c r="R11" s="36">
        <f t="shared" si="0"/>
        <v>102</v>
      </c>
      <c r="S11" s="37">
        <f t="shared" si="0"/>
        <v>0.5625</v>
      </c>
      <c r="T11" s="160">
        <v>6</v>
      </c>
      <c r="U11" s="163">
        <f t="shared" si="1"/>
        <v>13.87</v>
      </c>
      <c r="V11" s="44"/>
      <c r="W11" s="45"/>
    </row>
    <row r="12" spans="1:23" ht="20.25">
      <c r="A12" s="30" t="s">
        <v>34</v>
      </c>
      <c r="B12" s="31" t="s">
        <v>35</v>
      </c>
      <c r="C12" s="32" t="s">
        <v>36</v>
      </c>
      <c r="D12" s="60">
        <v>34</v>
      </c>
      <c r="E12" s="62" t="s">
        <v>37</v>
      </c>
      <c r="F12" s="33">
        <v>25</v>
      </c>
      <c r="G12" s="34">
        <v>0.28333333333333333</v>
      </c>
      <c r="H12" s="33">
        <v>24</v>
      </c>
      <c r="I12" s="34">
        <v>0.20625000000000002</v>
      </c>
      <c r="J12" s="33"/>
      <c r="K12" s="46"/>
      <c r="L12" s="33">
        <v>24</v>
      </c>
      <c r="M12" s="34">
        <v>0.15486111111111112</v>
      </c>
      <c r="N12" s="33"/>
      <c r="O12" s="46"/>
      <c r="P12" s="33">
        <v>22</v>
      </c>
      <c r="Q12" s="35">
        <v>0.1763888888888889</v>
      </c>
      <c r="R12" s="36">
        <f t="shared" si="0"/>
        <v>95</v>
      </c>
      <c r="S12" s="37">
        <f t="shared" si="0"/>
        <v>0.82083333333333341</v>
      </c>
      <c r="T12" s="159">
        <v>7</v>
      </c>
      <c r="U12" s="163">
        <f t="shared" si="1"/>
        <v>11.68</v>
      </c>
      <c r="V12" s="44"/>
      <c r="W12" s="45"/>
    </row>
    <row r="13" spans="1:23" ht="20.25">
      <c r="A13" s="30" t="s">
        <v>38</v>
      </c>
      <c r="B13" s="31" t="s">
        <v>39</v>
      </c>
      <c r="C13" s="32" t="s">
        <v>40</v>
      </c>
      <c r="D13" s="60">
        <v>34</v>
      </c>
      <c r="E13" s="61">
        <v>0.15486111111111112</v>
      </c>
      <c r="F13" s="33">
        <v>28</v>
      </c>
      <c r="G13" s="34">
        <v>0.3034722222222222</v>
      </c>
      <c r="H13" s="33"/>
      <c r="I13" s="46"/>
      <c r="J13" s="33"/>
      <c r="K13" s="46"/>
      <c r="L13" s="33">
        <v>24</v>
      </c>
      <c r="M13" s="34">
        <v>0.17777777777777778</v>
      </c>
      <c r="N13" s="33"/>
      <c r="O13" s="46"/>
      <c r="P13" s="33">
        <v>22</v>
      </c>
      <c r="Q13" s="35">
        <v>0.1361111111111111</v>
      </c>
      <c r="R13" s="36">
        <f t="shared" si="0"/>
        <v>74</v>
      </c>
      <c r="S13" s="37">
        <f t="shared" si="0"/>
        <v>0.61736111111111103</v>
      </c>
      <c r="T13" s="159">
        <v>8</v>
      </c>
      <c r="U13" s="163">
        <f t="shared" si="1"/>
        <v>9.65</v>
      </c>
      <c r="V13" s="44"/>
      <c r="W13" s="45"/>
    </row>
    <row r="14" spans="1:23" ht="20.25">
      <c r="A14" s="30" t="s">
        <v>41</v>
      </c>
      <c r="B14" s="31" t="s">
        <v>42</v>
      </c>
      <c r="C14" s="32" t="s">
        <v>43</v>
      </c>
      <c r="D14" s="60">
        <v>34</v>
      </c>
      <c r="E14" s="61">
        <v>0.31666666666666665</v>
      </c>
      <c r="F14" s="33"/>
      <c r="G14" s="34"/>
      <c r="H14" s="33">
        <v>23</v>
      </c>
      <c r="I14" s="34">
        <v>0.21388888888888891</v>
      </c>
      <c r="J14" s="33">
        <v>18</v>
      </c>
      <c r="K14" s="34">
        <v>0.11388888888888889</v>
      </c>
      <c r="L14" s="33"/>
      <c r="M14" s="46"/>
      <c r="N14" s="33"/>
      <c r="O14" s="46"/>
      <c r="P14" s="33">
        <v>22</v>
      </c>
      <c r="Q14" s="35">
        <v>0.28958333333333336</v>
      </c>
      <c r="R14" s="36">
        <f t="shared" si="0"/>
        <v>63</v>
      </c>
      <c r="S14" s="37">
        <f t="shared" si="0"/>
        <v>0.61736111111111114</v>
      </c>
      <c r="T14" s="160">
        <v>9</v>
      </c>
      <c r="U14" s="163">
        <f t="shared" si="1"/>
        <v>7.74</v>
      </c>
      <c r="V14" s="44"/>
      <c r="W14" s="45"/>
    </row>
    <row r="15" spans="1:23" ht="20.25">
      <c r="A15" s="30">
        <v>626</v>
      </c>
      <c r="B15" s="31" t="s">
        <v>44</v>
      </c>
      <c r="C15" s="32" t="s">
        <v>45</v>
      </c>
      <c r="D15" s="60">
        <v>33</v>
      </c>
      <c r="E15" s="61">
        <v>0.25138888888888888</v>
      </c>
      <c r="F15" s="33"/>
      <c r="G15" s="34"/>
      <c r="H15" s="33">
        <v>24</v>
      </c>
      <c r="I15" s="34">
        <v>0.31319444444444444</v>
      </c>
      <c r="J15" s="33">
        <v>18</v>
      </c>
      <c r="K15" s="34">
        <v>0.21249999999999999</v>
      </c>
      <c r="L15" s="33"/>
      <c r="M15" s="46"/>
      <c r="N15" s="33"/>
      <c r="O15" s="46"/>
      <c r="P15" s="33">
        <v>21</v>
      </c>
      <c r="Q15" s="35">
        <v>0.39305555555555555</v>
      </c>
      <c r="R15" s="36">
        <f t="shared" si="0"/>
        <v>63</v>
      </c>
      <c r="S15" s="37">
        <f t="shared" si="0"/>
        <v>0.91874999999999996</v>
      </c>
      <c r="T15" s="159">
        <v>10</v>
      </c>
      <c r="U15" s="163">
        <f t="shared" si="1"/>
        <v>5.93</v>
      </c>
      <c r="V15" s="44"/>
      <c r="W15" s="45"/>
    </row>
    <row r="16" spans="1:23" ht="20.25">
      <c r="A16" s="30" t="s">
        <v>46</v>
      </c>
      <c r="B16" s="31" t="s">
        <v>47</v>
      </c>
      <c r="C16" s="32" t="s">
        <v>48</v>
      </c>
      <c r="D16" s="60">
        <v>34</v>
      </c>
      <c r="E16" s="61">
        <v>0.12430555555555556</v>
      </c>
      <c r="F16" s="33"/>
      <c r="G16" s="34"/>
      <c r="H16" s="33">
        <v>24</v>
      </c>
      <c r="I16" s="34">
        <v>0.15902777777777777</v>
      </c>
      <c r="J16" s="33"/>
      <c r="K16" s="46"/>
      <c r="L16" s="33"/>
      <c r="M16" s="46"/>
      <c r="N16" s="33"/>
      <c r="O16" s="46"/>
      <c r="P16" s="33">
        <v>22</v>
      </c>
      <c r="Q16" s="35">
        <v>0.10486111111111111</v>
      </c>
      <c r="R16" s="36">
        <f t="shared" si="0"/>
        <v>46</v>
      </c>
      <c r="S16" s="37">
        <f t="shared" si="0"/>
        <v>0.2638888888888889</v>
      </c>
      <c r="T16" s="159">
        <v>11</v>
      </c>
      <c r="U16" s="163">
        <f t="shared" si="1"/>
        <v>4.22</v>
      </c>
      <c r="V16" s="44"/>
      <c r="W16" s="45"/>
    </row>
    <row r="17" spans="1:23" ht="20.25">
      <c r="A17" s="30" t="s">
        <v>49</v>
      </c>
      <c r="B17" s="31" t="s">
        <v>50</v>
      </c>
      <c r="C17" s="32" t="s">
        <v>51</v>
      </c>
      <c r="D17" s="60">
        <v>34</v>
      </c>
      <c r="E17" s="61">
        <v>0.39305555555555555</v>
      </c>
      <c r="F17" s="33"/>
      <c r="G17" s="34"/>
      <c r="H17" s="33">
        <v>24</v>
      </c>
      <c r="I17" s="34">
        <v>0.25763888888888892</v>
      </c>
      <c r="J17" s="33"/>
      <c r="K17" s="46"/>
      <c r="L17" s="33"/>
      <c r="M17" s="46"/>
      <c r="N17" s="33"/>
      <c r="O17" s="46"/>
      <c r="P17" s="33">
        <v>22</v>
      </c>
      <c r="Q17" s="35">
        <v>0.25763888888888892</v>
      </c>
      <c r="R17" s="36">
        <f t="shared" si="0"/>
        <v>46</v>
      </c>
      <c r="S17" s="37">
        <f t="shared" si="0"/>
        <v>0.51527777777777783</v>
      </c>
      <c r="T17" s="160">
        <v>12</v>
      </c>
      <c r="U17" s="163">
        <f t="shared" si="1"/>
        <v>2.57</v>
      </c>
      <c r="V17" s="44"/>
      <c r="W17" s="45"/>
    </row>
    <row r="18" spans="1:23" ht="21" thickBot="1">
      <c r="A18" s="47" t="s">
        <v>52</v>
      </c>
      <c r="B18" s="48" t="s">
        <v>53</v>
      </c>
      <c r="C18" s="49" t="s">
        <v>54</v>
      </c>
      <c r="D18" s="63">
        <v>34</v>
      </c>
      <c r="E18" s="64">
        <v>0.33194444444444443</v>
      </c>
      <c r="F18" s="50"/>
      <c r="G18" s="51"/>
      <c r="H18" s="50">
        <v>24</v>
      </c>
      <c r="I18" s="51">
        <v>0.40486111111111112</v>
      </c>
      <c r="J18" s="50">
        <v>18</v>
      </c>
      <c r="K18" s="51">
        <v>0.20902777777777778</v>
      </c>
      <c r="L18" s="50"/>
      <c r="M18" s="52"/>
      <c r="N18" s="50"/>
      <c r="O18" s="52"/>
      <c r="P18" s="50"/>
      <c r="Q18" s="53"/>
      <c r="R18" s="54">
        <f t="shared" si="0"/>
        <v>42</v>
      </c>
      <c r="S18" s="55">
        <f t="shared" si="0"/>
        <v>0.61388888888888893</v>
      </c>
      <c r="T18" s="161">
        <v>13</v>
      </c>
      <c r="U18" s="164">
        <f t="shared" si="1"/>
        <v>1</v>
      </c>
      <c r="V18" s="44"/>
      <c r="W18" s="45"/>
    </row>
    <row r="19" spans="1:23" ht="21">
      <c r="D19" s="221"/>
      <c r="E19" s="221"/>
    </row>
  </sheetData>
  <mergeCells count="14">
    <mergeCell ref="D2:E2"/>
    <mergeCell ref="A3:A5"/>
    <mergeCell ref="B3:C4"/>
    <mergeCell ref="D3:E4"/>
    <mergeCell ref="F3:G4"/>
    <mergeCell ref="D19:E19"/>
    <mergeCell ref="U3:U5"/>
    <mergeCell ref="J3:K4"/>
    <mergeCell ref="L3:M4"/>
    <mergeCell ref="N3:O4"/>
    <mergeCell ref="P3:Q4"/>
    <mergeCell ref="R3:S4"/>
    <mergeCell ref="T3:T5"/>
    <mergeCell ref="H3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Y13"/>
  <sheetViews>
    <sheetView topLeftCell="B1" workbookViewId="0">
      <selection activeCell="C6" sqref="C6:C12"/>
    </sheetView>
  </sheetViews>
  <sheetFormatPr defaultRowHeight="15"/>
  <cols>
    <col min="1" max="1" width="9.140625" style="56"/>
    <col min="2" max="2" width="25.7109375" style="57" customWidth="1"/>
    <col min="3" max="3" width="28.28515625" style="57" customWidth="1"/>
    <col min="4" max="19" width="10.85546875" style="57" customWidth="1"/>
    <col min="20" max="20" width="10.85546875" customWidth="1"/>
  </cols>
  <sheetData>
    <row r="2" spans="1:25" s="3" customFormat="1" ht="21.75" thickBot="1">
      <c r="A2" s="1"/>
      <c r="B2" s="2"/>
      <c r="C2" s="2"/>
      <c r="D2" s="245"/>
      <c r="E2" s="24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5">
      <c r="A3" s="246" t="s">
        <v>0</v>
      </c>
      <c r="B3" s="249" t="s">
        <v>1</v>
      </c>
      <c r="C3" s="250"/>
      <c r="D3" s="285" t="s">
        <v>55</v>
      </c>
      <c r="E3" s="286"/>
      <c r="F3" s="289" t="s">
        <v>56</v>
      </c>
      <c r="G3" s="290"/>
      <c r="H3" s="293" t="s">
        <v>57</v>
      </c>
      <c r="I3" s="294"/>
      <c r="J3" s="265" t="s">
        <v>58</v>
      </c>
      <c r="K3" s="266"/>
      <c r="L3" s="269" t="s">
        <v>59</v>
      </c>
      <c r="M3" s="270"/>
      <c r="N3" s="273" t="s">
        <v>60</v>
      </c>
      <c r="O3" s="274"/>
      <c r="P3" s="277" t="s">
        <v>61</v>
      </c>
      <c r="Q3" s="278"/>
      <c r="R3" s="281" t="s">
        <v>62</v>
      </c>
      <c r="S3" s="282"/>
      <c r="T3" s="241" t="s">
        <v>9</v>
      </c>
      <c r="U3" s="242"/>
      <c r="V3" s="222" t="s">
        <v>10</v>
      </c>
      <c r="W3" s="222" t="s">
        <v>71</v>
      </c>
    </row>
    <row r="4" spans="1:25" ht="15.75" thickBot="1">
      <c r="A4" s="247"/>
      <c r="B4" s="251"/>
      <c r="C4" s="252"/>
      <c r="D4" s="287"/>
      <c r="E4" s="288"/>
      <c r="F4" s="291"/>
      <c r="G4" s="292"/>
      <c r="H4" s="295"/>
      <c r="I4" s="296"/>
      <c r="J4" s="267"/>
      <c r="K4" s="268"/>
      <c r="L4" s="271"/>
      <c r="M4" s="272"/>
      <c r="N4" s="275"/>
      <c r="O4" s="276"/>
      <c r="P4" s="279"/>
      <c r="Q4" s="280"/>
      <c r="R4" s="283"/>
      <c r="S4" s="284"/>
      <c r="T4" s="243"/>
      <c r="U4" s="244"/>
      <c r="V4" s="223"/>
      <c r="W4" s="223"/>
    </row>
    <row r="5" spans="1:25" ht="16.5" thickBot="1">
      <c r="A5" s="248"/>
      <c r="B5" s="4" t="s">
        <v>11</v>
      </c>
      <c r="C5" s="5" t="s">
        <v>12</v>
      </c>
      <c r="D5" s="65" t="s">
        <v>13</v>
      </c>
      <c r="E5" s="66" t="s">
        <v>14</v>
      </c>
      <c r="F5" s="67" t="s">
        <v>13</v>
      </c>
      <c r="G5" s="68" t="s">
        <v>14</v>
      </c>
      <c r="H5" s="69" t="s">
        <v>13</v>
      </c>
      <c r="I5" s="70" t="s">
        <v>14</v>
      </c>
      <c r="J5" s="71" t="s">
        <v>13</v>
      </c>
      <c r="K5" s="72" t="s">
        <v>14</v>
      </c>
      <c r="L5" s="73" t="s">
        <v>13</v>
      </c>
      <c r="M5" s="74" t="s">
        <v>14</v>
      </c>
      <c r="N5" s="75" t="s">
        <v>13</v>
      </c>
      <c r="O5" s="76" t="s">
        <v>14</v>
      </c>
      <c r="P5" s="77" t="s">
        <v>13</v>
      </c>
      <c r="Q5" s="78" t="s">
        <v>14</v>
      </c>
      <c r="R5" s="79" t="s">
        <v>13</v>
      </c>
      <c r="S5" s="80" t="s">
        <v>14</v>
      </c>
      <c r="T5" s="20" t="s">
        <v>13</v>
      </c>
      <c r="U5" s="21" t="s">
        <v>14</v>
      </c>
      <c r="V5" s="224"/>
      <c r="W5" s="224"/>
    </row>
    <row r="6" spans="1:25" ht="20.25">
      <c r="A6" s="81" t="s">
        <v>15</v>
      </c>
      <c r="B6" s="82" t="s">
        <v>16</v>
      </c>
      <c r="C6" s="83" t="s">
        <v>17</v>
      </c>
      <c r="D6" s="84">
        <v>58</v>
      </c>
      <c r="E6" s="85">
        <v>0.19791666666666666</v>
      </c>
      <c r="F6" s="86">
        <v>42</v>
      </c>
      <c r="G6" s="87">
        <v>0.11527777777777777</v>
      </c>
      <c r="H6" s="86">
        <v>36</v>
      </c>
      <c r="I6" s="87">
        <v>0.12083333333333333</v>
      </c>
      <c r="J6" s="86">
        <v>27</v>
      </c>
      <c r="K6" s="87">
        <v>7.4999999999999997E-2</v>
      </c>
      <c r="L6" s="86">
        <v>29</v>
      </c>
      <c r="M6" s="87">
        <v>7.3611111111111113E-2</v>
      </c>
      <c r="N6" s="86">
        <v>22</v>
      </c>
      <c r="O6" s="87">
        <v>6.805555555555555E-2</v>
      </c>
      <c r="P6" s="86">
        <v>18</v>
      </c>
      <c r="Q6" s="88">
        <v>5.1388888888888894E-2</v>
      </c>
      <c r="R6" s="86">
        <v>16</v>
      </c>
      <c r="S6" s="88">
        <v>2.4999999999999998E-2</v>
      </c>
      <c r="T6" s="89">
        <f>R6+P6+N6+L6+J6+H6+F6+D6</f>
        <v>248</v>
      </c>
      <c r="U6" s="90">
        <f>S6+Q6+O6+M6+K6+I6+G6+E6</f>
        <v>0.7270833333333333</v>
      </c>
      <c r="V6" s="157">
        <v>1</v>
      </c>
      <c r="W6" s="162">
        <f>ROUND(((30-((30-1)/((SQRT(7))-1))*(SQRT(V6)-1))),2)</f>
        <v>30</v>
      </c>
    </row>
    <row r="7" spans="1:25" ht="20.25">
      <c r="A7" s="91" t="s">
        <v>24</v>
      </c>
      <c r="B7" s="92" t="s">
        <v>25</v>
      </c>
      <c r="C7" s="93" t="s">
        <v>26</v>
      </c>
      <c r="D7" s="94">
        <v>58</v>
      </c>
      <c r="E7" s="95">
        <v>0.23472222222222219</v>
      </c>
      <c r="F7" s="96">
        <v>42</v>
      </c>
      <c r="G7" s="97">
        <v>0.13958333333333334</v>
      </c>
      <c r="H7" s="96">
        <v>36</v>
      </c>
      <c r="I7" s="97">
        <v>0.15416666666666667</v>
      </c>
      <c r="J7" s="96">
        <v>27</v>
      </c>
      <c r="K7" s="97">
        <v>0.13472222222222222</v>
      </c>
      <c r="L7" s="96">
        <v>29</v>
      </c>
      <c r="M7" s="97">
        <v>9.5138888888888884E-2</v>
      </c>
      <c r="N7" s="96">
        <v>22</v>
      </c>
      <c r="O7" s="97">
        <v>6.25E-2</v>
      </c>
      <c r="P7" s="96">
        <v>18</v>
      </c>
      <c r="Q7" s="98">
        <v>5.4166666666666669E-2</v>
      </c>
      <c r="R7" s="96">
        <v>16</v>
      </c>
      <c r="S7" s="98">
        <v>3.6111111111111115E-2</v>
      </c>
      <c r="T7" s="99">
        <f>R7+P7+N7+L7+J7+H7+F7+D7</f>
        <v>248</v>
      </c>
      <c r="U7" s="100">
        <f>S7+Q7+O7+M7+K7+I7+G7+E7</f>
        <v>0.91111111111111109</v>
      </c>
      <c r="V7" s="165">
        <v>2</v>
      </c>
      <c r="W7" s="163">
        <f t="shared" ref="W7:W12" si="0">ROUND(((30-((30-1)/((SQRT(7))-1))*(SQRT(V7)-1))),2)</f>
        <v>22.7</v>
      </c>
    </row>
    <row r="8" spans="1:25" ht="20.25">
      <c r="A8" s="101" t="s">
        <v>18</v>
      </c>
      <c r="B8" s="102" t="s">
        <v>19</v>
      </c>
      <c r="C8" s="103" t="s">
        <v>20</v>
      </c>
      <c r="D8" s="60">
        <v>58</v>
      </c>
      <c r="E8" s="104">
        <v>0.29722222222222222</v>
      </c>
      <c r="F8" s="33">
        <v>42</v>
      </c>
      <c r="G8" s="105">
        <v>0.18472222222222223</v>
      </c>
      <c r="H8" s="33">
        <v>36</v>
      </c>
      <c r="I8" s="105">
        <v>0.1388888888888889</v>
      </c>
      <c r="J8" s="33">
        <v>27</v>
      </c>
      <c r="K8" s="105">
        <v>0.11458333333333333</v>
      </c>
      <c r="L8" s="33">
        <v>29</v>
      </c>
      <c r="M8" s="105">
        <v>0.1111111111111111</v>
      </c>
      <c r="N8" s="33">
        <v>22</v>
      </c>
      <c r="O8" s="105">
        <v>7.4305555555555555E-2</v>
      </c>
      <c r="P8" s="33">
        <v>18</v>
      </c>
      <c r="Q8" s="106">
        <v>5.8333333333333327E-2</v>
      </c>
      <c r="R8" s="33">
        <v>16</v>
      </c>
      <c r="S8" s="106">
        <v>3.888888888888889E-2</v>
      </c>
      <c r="T8" s="107">
        <f>R8+P8+N8+L8+J8+H8+F8+D8</f>
        <v>248</v>
      </c>
      <c r="U8" s="108" t="s">
        <v>63</v>
      </c>
      <c r="V8" s="158">
        <v>3</v>
      </c>
      <c r="W8" s="163">
        <f t="shared" si="0"/>
        <v>17.100000000000001</v>
      </c>
    </row>
    <row r="9" spans="1:25" ht="20.25">
      <c r="A9" s="101" t="s">
        <v>46</v>
      </c>
      <c r="B9" s="102" t="s">
        <v>47</v>
      </c>
      <c r="C9" s="103" t="s">
        <v>48</v>
      </c>
      <c r="D9" s="60">
        <v>58</v>
      </c>
      <c r="E9" s="104">
        <v>0.24027777777777778</v>
      </c>
      <c r="F9" s="33">
        <v>42</v>
      </c>
      <c r="G9" s="105">
        <v>0.17500000000000002</v>
      </c>
      <c r="H9" s="33"/>
      <c r="I9" s="105"/>
      <c r="J9" s="33">
        <v>27</v>
      </c>
      <c r="K9" s="105">
        <v>0.16319444444444445</v>
      </c>
      <c r="L9" s="33">
        <v>29</v>
      </c>
      <c r="M9" s="105">
        <v>0.10625</v>
      </c>
      <c r="N9" s="33"/>
      <c r="O9" s="105"/>
      <c r="P9" s="33">
        <v>18</v>
      </c>
      <c r="Q9" s="106">
        <v>5.4166666666666669E-2</v>
      </c>
      <c r="R9" s="33">
        <v>16</v>
      </c>
      <c r="S9" s="106">
        <v>4.027777777777778E-2</v>
      </c>
      <c r="T9" s="107">
        <f>R9+P9+N9+L9+J9+H9+F9+D9</f>
        <v>190</v>
      </c>
      <c r="U9" s="109">
        <f>S9+Q9+O9+M9+K9+I9+G9+E9</f>
        <v>0.77916666666666679</v>
      </c>
      <c r="V9" s="159">
        <v>4</v>
      </c>
      <c r="W9" s="163">
        <f t="shared" si="0"/>
        <v>12.38</v>
      </c>
    </row>
    <row r="10" spans="1:25" ht="20.25">
      <c r="A10" s="101" t="s">
        <v>21</v>
      </c>
      <c r="B10" s="102" t="s">
        <v>22</v>
      </c>
      <c r="C10" s="103" t="s">
        <v>23</v>
      </c>
      <c r="D10" s="60">
        <v>58</v>
      </c>
      <c r="E10" s="104">
        <v>0.4069444444444445</v>
      </c>
      <c r="F10" s="33"/>
      <c r="G10" s="105"/>
      <c r="H10" s="33"/>
      <c r="I10" s="105"/>
      <c r="J10" s="33">
        <v>27</v>
      </c>
      <c r="K10" s="105">
        <v>0.20277777777777781</v>
      </c>
      <c r="L10" s="33"/>
      <c r="M10" s="105"/>
      <c r="N10" s="33"/>
      <c r="O10" s="105"/>
      <c r="P10" s="33"/>
      <c r="Q10" s="106"/>
      <c r="R10" s="33">
        <v>16</v>
      </c>
      <c r="S10" s="106">
        <v>4.7222222222222221E-2</v>
      </c>
      <c r="T10" s="107">
        <f>R10+P10+N10+L10+J10+H10+F10+D10</f>
        <v>101</v>
      </c>
      <c r="U10" s="109">
        <f>S10+Q10+O10+M10+K10+I10+G10+E10</f>
        <v>0.65694444444444455</v>
      </c>
      <c r="V10" s="159">
        <v>5</v>
      </c>
      <c r="W10" s="163">
        <f t="shared" si="0"/>
        <v>8.2200000000000006</v>
      </c>
    </row>
    <row r="11" spans="1:25" ht="20.25">
      <c r="A11" s="110" t="s">
        <v>38</v>
      </c>
      <c r="B11" s="111" t="s">
        <v>39</v>
      </c>
      <c r="C11" s="112" t="s">
        <v>40</v>
      </c>
      <c r="D11" s="60"/>
      <c r="E11" s="104"/>
      <c r="F11" s="33"/>
      <c r="G11" s="105"/>
      <c r="H11" s="33"/>
      <c r="I11" s="105"/>
      <c r="J11" s="33"/>
      <c r="K11" s="105"/>
      <c r="L11" s="33">
        <v>29</v>
      </c>
      <c r="M11" s="105">
        <v>0.11944444444444445</v>
      </c>
      <c r="N11" s="33"/>
      <c r="O11" s="105"/>
      <c r="P11" s="33">
        <v>18</v>
      </c>
      <c r="Q11" s="106">
        <v>0.11458333333333333</v>
      </c>
      <c r="R11" s="33">
        <v>16</v>
      </c>
      <c r="S11" s="106">
        <v>7.7083333333333337E-2</v>
      </c>
      <c r="T11" s="107">
        <f>R11+P11+N11+L11+J11+H11+F11+D11</f>
        <v>63</v>
      </c>
      <c r="U11" s="109">
        <f>S11+Q11+O11+M11+K11+I11+G11+E11</f>
        <v>0.31111111111111112</v>
      </c>
      <c r="V11" s="160">
        <v>6</v>
      </c>
      <c r="W11" s="163">
        <f t="shared" si="0"/>
        <v>4.46</v>
      </c>
    </row>
    <row r="12" spans="1:25" ht="21" thickBot="1">
      <c r="A12" s="113" t="s">
        <v>34</v>
      </c>
      <c r="B12" s="114" t="s">
        <v>64</v>
      </c>
      <c r="C12" s="115" t="s">
        <v>65</v>
      </c>
      <c r="D12" s="63"/>
      <c r="E12" s="116"/>
      <c r="F12" s="117"/>
      <c r="G12" s="118"/>
      <c r="H12" s="117"/>
      <c r="I12" s="118"/>
      <c r="J12" s="117">
        <v>0</v>
      </c>
      <c r="K12" s="119" t="s">
        <v>66</v>
      </c>
      <c r="L12" s="117"/>
      <c r="M12" s="118"/>
      <c r="N12" s="117"/>
      <c r="O12" s="118"/>
      <c r="P12" s="117"/>
      <c r="Q12" s="120"/>
      <c r="R12" s="117"/>
      <c r="S12" s="120"/>
      <c r="T12" s="121">
        <f>R12+P12+N12+L12+J12+H12+F12+D12</f>
        <v>0</v>
      </c>
      <c r="U12" s="122">
        <f>S12+Q12+O12+M12+K12+I12+G12+E12</f>
        <v>1.1548611111111111</v>
      </c>
      <c r="V12" s="161">
        <v>7</v>
      </c>
      <c r="W12" s="164">
        <f t="shared" si="0"/>
        <v>1</v>
      </c>
      <c r="X12" s="44"/>
      <c r="Y12" s="45"/>
    </row>
    <row r="13" spans="1:25" ht="21">
      <c r="D13" s="221"/>
      <c r="E13" s="221"/>
    </row>
  </sheetData>
  <mergeCells count="15">
    <mergeCell ref="D2:E2"/>
    <mergeCell ref="A3:A5"/>
    <mergeCell ref="B3:C4"/>
    <mergeCell ref="D3:E4"/>
    <mergeCell ref="F3:G4"/>
    <mergeCell ref="V3:V5"/>
    <mergeCell ref="D13:E13"/>
    <mergeCell ref="W3:W5"/>
    <mergeCell ref="J3:K4"/>
    <mergeCell ref="L3:M4"/>
    <mergeCell ref="N3:O4"/>
    <mergeCell ref="P3:Q4"/>
    <mergeCell ref="R3:S4"/>
    <mergeCell ref="T3:U4"/>
    <mergeCell ref="H3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K37"/>
  <sheetViews>
    <sheetView workbookViewId="0">
      <selection activeCell="D14" sqref="D14"/>
    </sheetView>
  </sheetViews>
  <sheetFormatPr defaultRowHeight="15"/>
  <cols>
    <col min="1" max="1" width="9.140625" style="56"/>
    <col min="2" max="2" width="24.140625" style="57" customWidth="1"/>
    <col min="3" max="3" width="25.7109375" style="57" customWidth="1"/>
    <col min="4" max="4" width="14.42578125" style="57" customWidth="1"/>
    <col min="5" max="5" width="9.140625" style="57"/>
    <col min="6" max="6" width="12" style="57" customWidth="1"/>
    <col min="7" max="7" width="9.140625" style="57"/>
    <col min="8" max="8" width="11.85546875" customWidth="1"/>
    <col min="10" max="10" width="10" customWidth="1"/>
  </cols>
  <sheetData>
    <row r="2" spans="1:11" s="3" customFormat="1" ht="15.75" thickBot="1">
      <c r="A2" s="1"/>
      <c r="B2" s="2"/>
      <c r="C2" s="2"/>
      <c r="D2" s="2"/>
      <c r="E2" s="2"/>
      <c r="F2" s="2"/>
      <c r="G2" s="2"/>
    </row>
    <row r="3" spans="1:11" ht="15" customHeight="1">
      <c r="A3" s="246" t="s">
        <v>0</v>
      </c>
      <c r="B3" s="249" t="s">
        <v>1</v>
      </c>
      <c r="C3" s="250"/>
      <c r="D3" s="289" t="s">
        <v>67</v>
      </c>
      <c r="E3" s="290"/>
      <c r="F3" s="293" t="s">
        <v>68</v>
      </c>
      <c r="G3" s="294"/>
      <c r="H3" s="241" t="s">
        <v>9</v>
      </c>
      <c r="I3" s="242"/>
      <c r="J3" s="222" t="s">
        <v>10</v>
      </c>
      <c r="K3" s="222" t="s">
        <v>71</v>
      </c>
    </row>
    <row r="4" spans="1:11" ht="15.75" customHeight="1" thickBot="1">
      <c r="A4" s="247"/>
      <c r="B4" s="251"/>
      <c r="C4" s="252"/>
      <c r="D4" s="291"/>
      <c r="E4" s="292"/>
      <c r="F4" s="295"/>
      <c r="G4" s="296"/>
      <c r="H4" s="243"/>
      <c r="I4" s="244"/>
      <c r="J4" s="223"/>
      <c r="K4" s="223"/>
    </row>
    <row r="5" spans="1:11" ht="16.5" thickBot="1">
      <c r="A5" s="248"/>
      <c r="B5" s="4" t="s">
        <v>11</v>
      </c>
      <c r="C5" s="5" t="s">
        <v>12</v>
      </c>
      <c r="D5" s="8" t="s">
        <v>13</v>
      </c>
      <c r="E5" s="68" t="s">
        <v>14</v>
      </c>
      <c r="F5" s="10" t="s">
        <v>13</v>
      </c>
      <c r="G5" s="11" t="s">
        <v>14</v>
      </c>
      <c r="H5" s="20" t="s">
        <v>13</v>
      </c>
      <c r="I5" s="21" t="s">
        <v>14</v>
      </c>
      <c r="J5" s="224"/>
      <c r="K5" s="224"/>
    </row>
    <row r="6" spans="1:11" ht="20.25">
      <c r="A6" s="22" t="s">
        <v>15</v>
      </c>
      <c r="B6" s="23" t="s">
        <v>16</v>
      </c>
      <c r="C6" s="24" t="s">
        <v>17</v>
      </c>
      <c r="D6" s="86">
        <v>54</v>
      </c>
      <c r="E6" s="123">
        <v>0.22916666666666666</v>
      </c>
      <c r="F6" s="124">
        <v>54</v>
      </c>
      <c r="G6" s="125">
        <v>0.14444444444444446</v>
      </c>
      <c r="H6" s="28">
        <f t="shared" ref="H6:I10" si="0">D6+F6</f>
        <v>108</v>
      </c>
      <c r="I6" s="126">
        <f t="shared" si="0"/>
        <v>0.37361111111111112</v>
      </c>
      <c r="J6" s="157">
        <v>1</v>
      </c>
      <c r="K6" s="162">
        <f>ROUND(((30-((30-1)/((SQRT(5))-1))*(SQRT(J6)-1))),2)</f>
        <v>30</v>
      </c>
    </row>
    <row r="7" spans="1:11" ht="20.25">
      <c r="A7" s="30" t="s">
        <v>18</v>
      </c>
      <c r="B7" s="31" t="s">
        <v>19</v>
      </c>
      <c r="C7" s="32" t="s">
        <v>20</v>
      </c>
      <c r="D7" s="127">
        <v>54</v>
      </c>
      <c r="E7" s="128">
        <v>0.24652777777777779</v>
      </c>
      <c r="F7" s="129">
        <v>54</v>
      </c>
      <c r="G7" s="130">
        <v>0.21944444444444444</v>
      </c>
      <c r="H7" s="36">
        <f>D7+F7</f>
        <v>108</v>
      </c>
      <c r="I7" s="131">
        <f>E7+G7</f>
        <v>0.46597222222222223</v>
      </c>
      <c r="J7" s="158">
        <v>2</v>
      </c>
      <c r="K7" s="163">
        <f t="shared" ref="K7:K10" si="1">ROUND(((30-((30-1)/((SQRT(5))-1))*(SQRT(J7)-1))),2)</f>
        <v>20.28</v>
      </c>
    </row>
    <row r="8" spans="1:11" ht="20.25">
      <c r="A8" s="30" t="s">
        <v>24</v>
      </c>
      <c r="B8" s="31" t="s">
        <v>25</v>
      </c>
      <c r="C8" s="32" t="s">
        <v>26</v>
      </c>
      <c r="D8" s="127">
        <v>54</v>
      </c>
      <c r="E8" s="128">
        <v>0.28611111111111115</v>
      </c>
      <c r="F8" s="129">
        <v>54</v>
      </c>
      <c r="G8" s="132">
        <v>0.23541666666666669</v>
      </c>
      <c r="H8" s="36">
        <f>D8+F8</f>
        <v>108</v>
      </c>
      <c r="I8" s="131">
        <f>E8+G8</f>
        <v>0.52152777777777781</v>
      </c>
      <c r="J8" s="158">
        <v>3</v>
      </c>
      <c r="K8" s="163">
        <f t="shared" si="1"/>
        <v>12.82</v>
      </c>
    </row>
    <row r="9" spans="1:11" ht="20.25">
      <c r="A9" s="38" t="s">
        <v>21</v>
      </c>
      <c r="B9" s="39" t="s">
        <v>22</v>
      </c>
      <c r="C9" s="133" t="s">
        <v>23</v>
      </c>
      <c r="D9" s="127">
        <v>54</v>
      </c>
      <c r="E9" s="128">
        <v>0.26944444444444443</v>
      </c>
      <c r="F9" s="129">
        <v>54</v>
      </c>
      <c r="G9" s="130">
        <v>0.26805555555555555</v>
      </c>
      <c r="H9" s="36">
        <f>D9+F9</f>
        <v>108</v>
      </c>
      <c r="I9" s="131">
        <f>E9+G9</f>
        <v>0.53749999999999998</v>
      </c>
      <c r="J9" s="159">
        <v>4</v>
      </c>
      <c r="K9" s="163">
        <f t="shared" si="1"/>
        <v>6.54</v>
      </c>
    </row>
    <row r="10" spans="1:11" ht="21" thickBot="1">
      <c r="A10" s="166" t="s">
        <v>79</v>
      </c>
      <c r="B10" s="134" t="s">
        <v>69</v>
      </c>
      <c r="C10" s="135" t="s">
        <v>70</v>
      </c>
      <c r="D10" s="136">
        <v>38</v>
      </c>
      <c r="E10" s="137">
        <v>0.27361111111111108</v>
      </c>
      <c r="F10" s="138"/>
      <c r="G10" s="139"/>
      <c r="H10" s="54">
        <f>D10+F10</f>
        <v>38</v>
      </c>
      <c r="I10" s="140">
        <f>E10+G10</f>
        <v>0.27361111111111108</v>
      </c>
      <c r="J10" s="161">
        <v>5</v>
      </c>
      <c r="K10" s="164">
        <f t="shared" si="1"/>
        <v>1</v>
      </c>
    </row>
    <row r="36" ht="47.25" customHeight="1"/>
    <row r="37" ht="63" customHeight="1"/>
  </sheetData>
  <sortState ref="A7:I10">
    <sortCondition descending="1" ref="H7:H10"/>
    <sortCondition ref="I7:I10"/>
  </sortState>
  <mergeCells count="7">
    <mergeCell ref="A3:A5"/>
    <mergeCell ref="B3:C4"/>
    <mergeCell ref="D3:E4"/>
    <mergeCell ref="F3:G4"/>
    <mergeCell ref="H3:I4"/>
    <mergeCell ref="J3:J5"/>
    <mergeCell ref="K3:K5"/>
  </mergeCells>
  <conditionalFormatting sqref="Z36 AB36 BF36 BH36">
    <cfRule type="containsText" dxfId="0" priority="2" operator="containsText" text="неверно">
      <formula>NOT(ISERROR(SEARCH("неверно",Z36)))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41"/>
  <sheetViews>
    <sheetView tabSelected="1" topLeftCell="A2" zoomScale="115" zoomScaleNormal="115" workbookViewId="0">
      <selection activeCell="H8" sqref="H8"/>
    </sheetView>
  </sheetViews>
  <sheetFormatPr defaultRowHeight="15"/>
  <cols>
    <col min="1" max="1" width="9.140625" style="56"/>
    <col min="2" max="2" width="26" customWidth="1"/>
    <col min="3" max="5" width="7.5703125" customWidth="1"/>
    <col min="6" max="9" width="6.28515625" customWidth="1"/>
    <col min="10" max="10" width="7.7109375" customWidth="1"/>
    <col min="11" max="11" width="2.28515625" customWidth="1"/>
    <col min="12" max="12" width="9.140625" style="56"/>
    <col min="13" max="13" width="25.85546875" customWidth="1"/>
    <col min="14" max="18" width="6.5703125" customWidth="1"/>
    <col min="19" max="19" width="7" customWidth="1"/>
    <col min="20" max="20" width="6.5703125" customWidth="1"/>
    <col min="21" max="21" width="7.5703125" customWidth="1"/>
  </cols>
  <sheetData>
    <row r="1" spans="1:21" ht="198" customHeight="1" thickBot="1">
      <c r="C1" s="141" t="s">
        <v>76</v>
      </c>
      <c r="D1" s="142" t="s">
        <v>77</v>
      </c>
      <c r="E1" s="143" t="s">
        <v>78</v>
      </c>
      <c r="F1" s="141" t="s">
        <v>76</v>
      </c>
      <c r="G1" s="142" t="s">
        <v>77</v>
      </c>
      <c r="H1" s="143" t="s">
        <v>78</v>
      </c>
      <c r="I1" s="144" t="s">
        <v>9</v>
      </c>
      <c r="J1" s="145" t="s">
        <v>72</v>
      </c>
      <c r="N1" s="141" t="s">
        <v>76</v>
      </c>
      <c r="O1" s="142" t="s">
        <v>77</v>
      </c>
      <c r="P1" s="143" t="s">
        <v>78</v>
      </c>
      <c r="Q1" s="141" t="s">
        <v>76</v>
      </c>
      <c r="R1" s="142" t="s">
        <v>77</v>
      </c>
      <c r="S1" s="143" t="s">
        <v>78</v>
      </c>
      <c r="T1" s="144" t="s">
        <v>9</v>
      </c>
      <c r="U1" s="145" t="s">
        <v>72</v>
      </c>
    </row>
    <row r="2" spans="1:21" ht="20.100000000000001" customHeight="1" thickBot="1">
      <c r="A2" s="146" t="s">
        <v>73</v>
      </c>
      <c r="B2" s="147" t="s">
        <v>11</v>
      </c>
      <c r="C2" s="148" t="s">
        <v>74</v>
      </c>
      <c r="D2" s="149" t="s">
        <v>74</v>
      </c>
      <c r="E2" s="150" t="s">
        <v>74</v>
      </c>
      <c r="F2" s="148" t="s">
        <v>75</v>
      </c>
      <c r="G2" s="149" t="s">
        <v>75</v>
      </c>
      <c r="H2" s="151" t="s">
        <v>75</v>
      </c>
      <c r="I2" s="152" t="s">
        <v>75</v>
      </c>
      <c r="J2" s="152" t="s">
        <v>74</v>
      </c>
      <c r="L2" s="146" t="s">
        <v>73</v>
      </c>
      <c r="M2" s="151" t="s">
        <v>12</v>
      </c>
      <c r="N2" s="148" t="s">
        <v>74</v>
      </c>
      <c r="O2" s="149" t="s">
        <v>74</v>
      </c>
      <c r="P2" s="150" t="s">
        <v>74</v>
      </c>
      <c r="Q2" s="148" t="s">
        <v>75</v>
      </c>
      <c r="R2" s="149" t="s">
        <v>75</v>
      </c>
      <c r="S2" s="151" t="s">
        <v>75</v>
      </c>
      <c r="T2" s="152" t="s">
        <v>75</v>
      </c>
      <c r="U2" s="152" t="s">
        <v>74</v>
      </c>
    </row>
    <row r="3" spans="1:21" ht="20.100000000000001" customHeight="1">
      <c r="A3" s="22" t="s">
        <v>15</v>
      </c>
      <c r="B3" s="175" t="s">
        <v>16</v>
      </c>
      <c r="C3" s="183">
        <v>1</v>
      </c>
      <c r="D3" s="167">
        <v>1</v>
      </c>
      <c r="E3" s="189">
        <v>1</v>
      </c>
      <c r="F3" s="168">
        <v>30</v>
      </c>
      <c r="G3" s="167">
        <v>30</v>
      </c>
      <c r="H3" s="189">
        <v>30</v>
      </c>
      <c r="I3" s="206">
        <f>SUM(F3:H3)</f>
        <v>90</v>
      </c>
      <c r="J3" s="179">
        <v>1</v>
      </c>
      <c r="L3" s="22" t="s">
        <v>15</v>
      </c>
      <c r="M3" s="197" t="s">
        <v>17</v>
      </c>
      <c r="N3" s="183">
        <v>1</v>
      </c>
      <c r="O3" s="167">
        <v>1</v>
      </c>
      <c r="P3" s="189">
        <v>1</v>
      </c>
      <c r="Q3" s="168">
        <v>30</v>
      </c>
      <c r="R3" s="167">
        <v>30</v>
      </c>
      <c r="S3" s="189">
        <v>30</v>
      </c>
      <c r="T3" s="206">
        <f>SUM(Q3:S3)</f>
        <v>90</v>
      </c>
      <c r="U3" s="153">
        <v>1</v>
      </c>
    </row>
    <row r="4" spans="1:21" ht="20.100000000000001" customHeight="1">
      <c r="A4" s="30" t="s">
        <v>18</v>
      </c>
      <c r="B4" s="176" t="s">
        <v>19</v>
      </c>
      <c r="C4" s="184">
        <v>2</v>
      </c>
      <c r="D4" s="170">
        <v>3</v>
      </c>
      <c r="E4" s="154">
        <v>2</v>
      </c>
      <c r="F4" s="171">
        <v>25.39</v>
      </c>
      <c r="G4" s="170">
        <v>17.100000000000001</v>
      </c>
      <c r="H4" s="154">
        <v>20.3</v>
      </c>
      <c r="I4" s="207">
        <f>SUM(F4:H4)</f>
        <v>62.790000000000006</v>
      </c>
      <c r="J4" s="180">
        <v>2</v>
      </c>
      <c r="L4" s="30" t="s">
        <v>18</v>
      </c>
      <c r="M4" s="198" t="s">
        <v>20</v>
      </c>
      <c r="N4" s="184">
        <v>2</v>
      </c>
      <c r="O4" s="170">
        <v>3</v>
      </c>
      <c r="P4" s="154">
        <v>2</v>
      </c>
      <c r="Q4" s="171">
        <v>25.39</v>
      </c>
      <c r="R4" s="170">
        <v>17.100000000000001</v>
      </c>
      <c r="S4" s="154">
        <v>20.3</v>
      </c>
      <c r="T4" s="207">
        <f>SUM(Q4:S4)</f>
        <v>62.790000000000006</v>
      </c>
      <c r="U4" s="155">
        <v>2</v>
      </c>
    </row>
    <row r="5" spans="1:21" ht="20.100000000000001" customHeight="1">
      <c r="A5" s="30" t="s">
        <v>24</v>
      </c>
      <c r="B5" s="176" t="s">
        <v>25</v>
      </c>
      <c r="C5" s="184">
        <v>4</v>
      </c>
      <c r="D5" s="170">
        <v>2</v>
      </c>
      <c r="E5" s="154">
        <v>3</v>
      </c>
      <c r="F5" s="171">
        <v>18.87</v>
      </c>
      <c r="G5" s="170">
        <v>22.7</v>
      </c>
      <c r="H5" s="154">
        <v>12.8</v>
      </c>
      <c r="I5" s="207">
        <f>SUM(F5:H5)</f>
        <v>54.370000000000005</v>
      </c>
      <c r="J5" s="180">
        <v>3</v>
      </c>
      <c r="L5" s="30" t="s">
        <v>24</v>
      </c>
      <c r="M5" s="198" t="s">
        <v>26</v>
      </c>
      <c r="N5" s="184">
        <v>4</v>
      </c>
      <c r="O5" s="170">
        <v>2</v>
      </c>
      <c r="P5" s="154">
        <v>3</v>
      </c>
      <c r="Q5" s="171">
        <v>18.87</v>
      </c>
      <c r="R5" s="170">
        <v>22.7</v>
      </c>
      <c r="S5" s="154">
        <v>12.8</v>
      </c>
      <c r="T5" s="207">
        <f>SUM(Q5:S5)</f>
        <v>54.370000000000005</v>
      </c>
      <c r="U5" s="155">
        <v>3</v>
      </c>
    </row>
    <row r="6" spans="1:21" ht="20.100000000000001" customHeight="1">
      <c r="A6" s="30" t="s">
        <v>21</v>
      </c>
      <c r="B6" s="176" t="s">
        <v>22</v>
      </c>
      <c r="C6" s="184">
        <v>3</v>
      </c>
      <c r="D6" s="170">
        <v>5</v>
      </c>
      <c r="E6" s="154">
        <v>4</v>
      </c>
      <c r="F6" s="171">
        <v>21.85</v>
      </c>
      <c r="G6" s="170">
        <v>8.2200000000000006</v>
      </c>
      <c r="H6" s="154">
        <v>6.5</v>
      </c>
      <c r="I6" s="207">
        <f>SUM(F6:H6)</f>
        <v>36.57</v>
      </c>
      <c r="J6" s="181">
        <v>4</v>
      </c>
      <c r="L6" s="38" t="s">
        <v>21</v>
      </c>
      <c r="M6" s="199" t="s">
        <v>23</v>
      </c>
      <c r="N6" s="184">
        <v>3</v>
      </c>
      <c r="O6" s="170">
        <v>5</v>
      </c>
      <c r="P6" s="154">
        <v>4</v>
      </c>
      <c r="Q6" s="171">
        <v>21.85</v>
      </c>
      <c r="R6" s="170">
        <v>8.2200000000000006</v>
      </c>
      <c r="S6" s="154">
        <v>6.5</v>
      </c>
      <c r="T6" s="207">
        <f>SUM(Q6:S6)</f>
        <v>36.57</v>
      </c>
      <c r="U6" s="156">
        <v>4</v>
      </c>
    </row>
    <row r="7" spans="1:21" ht="20.100000000000001" customHeight="1">
      <c r="A7" s="38" t="s">
        <v>46</v>
      </c>
      <c r="B7" s="177" t="s">
        <v>47</v>
      </c>
      <c r="C7" s="184">
        <v>11</v>
      </c>
      <c r="D7" s="170">
        <v>4</v>
      </c>
      <c r="E7" s="154"/>
      <c r="F7" s="171">
        <v>4.22</v>
      </c>
      <c r="G7" s="170">
        <v>12.38</v>
      </c>
      <c r="H7" s="154"/>
      <c r="I7" s="207">
        <f>SUM(F7:H7)</f>
        <v>16.600000000000001</v>
      </c>
      <c r="J7" s="181">
        <v>5</v>
      </c>
      <c r="L7" s="41" t="s">
        <v>46</v>
      </c>
      <c r="M7" s="200" t="s">
        <v>48</v>
      </c>
      <c r="N7" s="185">
        <v>11</v>
      </c>
      <c r="O7" s="170">
        <v>4</v>
      </c>
      <c r="P7" s="154"/>
      <c r="Q7" s="171">
        <v>4.22</v>
      </c>
      <c r="R7" s="170">
        <v>12.38</v>
      </c>
      <c r="S7" s="154"/>
      <c r="T7" s="207">
        <f>SUM(Q7:S7)</f>
        <v>16.600000000000001</v>
      </c>
      <c r="U7" s="156">
        <v>5</v>
      </c>
    </row>
    <row r="8" spans="1:21" ht="20.100000000000001" customHeight="1">
      <c r="A8" s="41" t="s">
        <v>27</v>
      </c>
      <c r="B8" s="178" t="s">
        <v>28</v>
      </c>
      <c r="C8" s="185">
        <v>5</v>
      </c>
      <c r="D8" s="170"/>
      <c r="E8" s="154"/>
      <c r="F8" s="171">
        <v>16.239999999999998</v>
      </c>
      <c r="G8" s="170"/>
      <c r="H8" s="154"/>
      <c r="I8" s="207">
        <f>SUM(F8:H8)</f>
        <v>16.239999999999998</v>
      </c>
      <c r="J8" s="181">
        <v>6</v>
      </c>
      <c r="L8" s="30" t="s">
        <v>27</v>
      </c>
      <c r="M8" s="198" t="s">
        <v>29</v>
      </c>
      <c r="N8" s="184">
        <v>5</v>
      </c>
      <c r="O8" s="170"/>
      <c r="P8" s="154"/>
      <c r="Q8" s="171">
        <v>16.239999999999998</v>
      </c>
      <c r="R8" s="170"/>
      <c r="S8" s="154"/>
      <c r="T8" s="207">
        <f>SUM(Q8:S8)</f>
        <v>16.239999999999998</v>
      </c>
      <c r="U8" s="156">
        <v>6</v>
      </c>
    </row>
    <row r="9" spans="1:21" ht="20.100000000000001" customHeight="1">
      <c r="A9" s="30" t="s">
        <v>38</v>
      </c>
      <c r="B9" s="176" t="s">
        <v>39</v>
      </c>
      <c r="C9" s="184">
        <v>8</v>
      </c>
      <c r="D9" s="170">
        <v>6</v>
      </c>
      <c r="E9" s="154"/>
      <c r="F9" s="171">
        <v>9.65</v>
      </c>
      <c r="G9" s="170">
        <v>4.46</v>
      </c>
      <c r="H9" s="154"/>
      <c r="I9" s="207">
        <f>SUM(F9:H9)</f>
        <v>14.11</v>
      </c>
      <c r="J9" s="181">
        <v>7</v>
      </c>
      <c r="L9" s="30" t="s">
        <v>38</v>
      </c>
      <c r="M9" s="198" t="s">
        <v>40</v>
      </c>
      <c r="N9" s="184">
        <v>8</v>
      </c>
      <c r="O9" s="170">
        <v>6</v>
      </c>
      <c r="P9" s="154"/>
      <c r="Q9" s="171">
        <v>9.65</v>
      </c>
      <c r="R9" s="170">
        <v>4.46</v>
      </c>
      <c r="S9" s="154"/>
      <c r="T9" s="207">
        <f>SUM(Q9:S9)</f>
        <v>14.11</v>
      </c>
      <c r="U9" s="156">
        <v>7</v>
      </c>
    </row>
    <row r="10" spans="1:21" ht="20.100000000000001" customHeight="1">
      <c r="A10" s="30" t="s">
        <v>30</v>
      </c>
      <c r="B10" s="176" t="s">
        <v>31</v>
      </c>
      <c r="C10" s="185">
        <v>6</v>
      </c>
      <c r="D10" s="170"/>
      <c r="E10" s="154"/>
      <c r="F10" s="171">
        <v>13.87</v>
      </c>
      <c r="G10" s="170"/>
      <c r="H10" s="154"/>
      <c r="I10" s="207">
        <f>SUM(F10:H10)</f>
        <v>13.87</v>
      </c>
      <c r="J10" s="181">
        <v>8</v>
      </c>
      <c r="L10" s="30" t="s">
        <v>30</v>
      </c>
      <c r="M10" s="198" t="s">
        <v>32</v>
      </c>
      <c r="N10" s="184">
        <v>6</v>
      </c>
      <c r="O10" s="170"/>
      <c r="P10" s="154"/>
      <c r="Q10" s="171">
        <v>13.87</v>
      </c>
      <c r="R10" s="170"/>
      <c r="S10" s="154"/>
      <c r="T10" s="207">
        <f>SUM(Q10:S10)</f>
        <v>13.87</v>
      </c>
      <c r="U10" s="156">
        <v>8</v>
      </c>
    </row>
    <row r="11" spans="1:21" ht="20.100000000000001" customHeight="1">
      <c r="A11" s="30" t="s">
        <v>34</v>
      </c>
      <c r="B11" s="176" t="s">
        <v>35</v>
      </c>
      <c r="C11" s="185">
        <v>7</v>
      </c>
      <c r="D11" s="170"/>
      <c r="E11" s="154"/>
      <c r="F11" s="171">
        <v>11.68</v>
      </c>
      <c r="G11" s="170"/>
      <c r="H11" s="154"/>
      <c r="I11" s="207">
        <f>SUM(F11:H11)</f>
        <v>11.68</v>
      </c>
      <c r="J11" s="181">
        <v>9</v>
      </c>
      <c r="L11" s="192" t="s">
        <v>34</v>
      </c>
      <c r="M11" s="204" t="s">
        <v>36</v>
      </c>
      <c r="N11" s="186">
        <v>7</v>
      </c>
      <c r="O11" s="173"/>
      <c r="P11" s="154"/>
      <c r="Q11" s="171">
        <v>11.68</v>
      </c>
      <c r="R11" s="170"/>
      <c r="S11" s="154"/>
      <c r="T11" s="207">
        <f>SUM(Q11:S11)</f>
        <v>11.68</v>
      </c>
      <c r="U11" s="156">
        <v>9</v>
      </c>
    </row>
    <row r="12" spans="1:21" ht="20.100000000000001" customHeight="1">
      <c r="A12" s="41" t="s">
        <v>41</v>
      </c>
      <c r="B12" s="178" t="s">
        <v>42</v>
      </c>
      <c r="C12" s="171">
        <v>9</v>
      </c>
      <c r="D12" s="169"/>
      <c r="E12" s="154"/>
      <c r="F12" s="171">
        <v>7.74</v>
      </c>
      <c r="G12" s="170"/>
      <c r="H12" s="154"/>
      <c r="I12" s="207">
        <f>SUM(F12:H12)</f>
        <v>7.74</v>
      </c>
      <c r="J12" s="181">
        <v>10</v>
      </c>
      <c r="L12" s="41" t="s">
        <v>41</v>
      </c>
      <c r="M12" s="200" t="s">
        <v>43</v>
      </c>
      <c r="N12" s="171">
        <v>9</v>
      </c>
      <c r="O12" s="169"/>
      <c r="P12" s="154"/>
      <c r="Q12" s="171">
        <v>7.74</v>
      </c>
      <c r="R12" s="170"/>
      <c r="S12" s="154"/>
      <c r="T12" s="207">
        <f>SUM(Q12:S12)</f>
        <v>7.74</v>
      </c>
      <c r="U12" s="156">
        <v>10</v>
      </c>
    </row>
    <row r="13" spans="1:21" ht="20.100000000000001" customHeight="1">
      <c r="A13" s="30">
        <v>626</v>
      </c>
      <c r="B13" s="176" t="s">
        <v>44</v>
      </c>
      <c r="C13" s="171">
        <v>10</v>
      </c>
      <c r="D13" s="169"/>
      <c r="E13" s="154"/>
      <c r="F13" s="171">
        <v>5.93</v>
      </c>
      <c r="G13" s="170"/>
      <c r="H13" s="154"/>
      <c r="I13" s="207">
        <f>SUM(F13:H13)</f>
        <v>5.93</v>
      </c>
      <c r="J13" s="181">
        <v>11</v>
      </c>
      <c r="L13" s="30">
        <v>626</v>
      </c>
      <c r="M13" s="198" t="s">
        <v>45</v>
      </c>
      <c r="N13" s="171">
        <v>10</v>
      </c>
      <c r="O13" s="172"/>
      <c r="P13" s="154"/>
      <c r="Q13" s="171">
        <v>5.93</v>
      </c>
      <c r="R13" s="170"/>
      <c r="S13" s="154"/>
      <c r="T13" s="207">
        <f>SUM(Q13:S13)</f>
        <v>5.93</v>
      </c>
      <c r="U13" s="156">
        <v>11</v>
      </c>
    </row>
    <row r="14" spans="1:21" ht="20.100000000000001" customHeight="1">
      <c r="A14" s="30" t="s">
        <v>49</v>
      </c>
      <c r="B14" s="176" t="s">
        <v>50</v>
      </c>
      <c r="C14" s="171">
        <v>12</v>
      </c>
      <c r="D14" s="169"/>
      <c r="E14" s="154"/>
      <c r="F14" s="171">
        <v>2.57</v>
      </c>
      <c r="G14" s="170"/>
      <c r="H14" s="154"/>
      <c r="I14" s="207">
        <f>SUM(F14:H14)</f>
        <v>2.57</v>
      </c>
      <c r="J14" s="181">
        <v>12</v>
      </c>
      <c r="L14" s="203" t="s">
        <v>49</v>
      </c>
      <c r="M14" s="205" t="s">
        <v>51</v>
      </c>
      <c r="N14" s="171">
        <v>12</v>
      </c>
      <c r="O14" s="154"/>
      <c r="P14" s="154"/>
      <c r="Q14" s="171">
        <v>2.57</v>
      </c>
      <c r="R14" s="170"/>
      <c r="S14" s="154"/>
      <c r="T14" s="207">
        <f>SUM(Q14:S14)</f>
        <v>2.57</v>
      </c>
      <c r="U14" s="156">
        <v>12</v>
      </c>
    </row>
    <row r="15" spans="1:21" ht="20.100000000000001" customHeight="1">
      <c r="A15" s="30" t="s">
        <v>79</v>
      </c>
      <c r="B15" s="196" t="s">
        <v>69</v>
      </c>
      <c r="C15" s="195"/>
      <c r="D15" s="174"/>
      <c r="E15" s="169">
        <v>5</v>
      </c>
      <c r="F15" s="195"/>
      <c r="G15" s="174"/>
      <c r="H15" s="154">
        <v>1</v>
      </c>
      <c r="I15" s="207">
        <f>SUM(F15:H15)</f>
        <v>1</v>
      </c>
      <c r="J15" s="181">
        <v>13</v>
      </c>
      <c r="L15" s="41" t="s">
        <v>79</v>
      </c>
      <c r="M15" s="209" t="s">
        <v>70</v>
      </c>
      <c r="N15" s="195"/>
      <c r="O15" s="210"/>
      <c r="P15" s="173">
        <v>5</v>
      </c>
      <c r="Q15" s="195"/>
      <c r="R15" s="174"/>
      <c r="S15" s="154">
        <v>1</v>
      </c>
      <c r="T15" s="207">
        <f>SUM(Q15:S15)</f>
        <v>1</v>
      </c>
      <c r="U15" s="156">
        <v>13</v>
      </c>
    </row>
    <row r="16" spans="1:21" ht="20.100000000000001" customHeight="1">
      <c r="A16" s="110" t="s">
        <v>34</v>
      </c>
      <c r="B16" s="177" t="s">
        <v>64</v>
      </c>
      <c r="C16" s="187"/>
      <c r="D16" s="170">
        <v>7</v>
      </c>
      <c r="E16" s="193"/>
      <c r="F16" s="171"/>
      <c r="G16" s="170">
        <v>1</v>
      </c>
      <c r="H16" s="154"/>
      <c r="I16" s="207">
        <f>SUM(F16:H16)</f>
        <v>1</v>
      </c>
      <c r="J16" s="181">
        <v>14</v>
      </c>
      <c r="L16" s="212" t="s">
        <v>34</v>
      </c>
      <c r="M16" s="213" t="s">
        <v>65</v>
      </c>
      <c r="N16" s="187"/>
      <c r="O16" s="170">
        <v>7</v>
      </c>
      <c r="P16" s="190"/>
      <c r="Q16" s="171"/>
      <c r="R16" s="170">
        <v>1</v>
      </c>
      <c r="S16" s="154"/>
      <c r="T16" s="207">
        <f>SUM(Q16:S16)</f>
        <v>1</v>
      </c>
      <c r="U16" s="156">
        <v>14</v>
      </c>
    </row>
    <row r="17" spans="1:21" ht="20.100000000000001" customHeight="1" thickBot="1">
      <c r="A17" s="47" t="s">
        <v>52</v>
      </c>
      <c r="B17" s="201" t="s">
        <v>53</v>
      </c>
      <c r="C17" s="194">
        <v>13</v>
      </c>
      <c r="D17" s="188"/>
      <c r="E17" s="202"/>
      <c r="F17" s="194">
        <v>1</v>
      </c>
      <c r="G17" s="188"/>
      <c r="H17" s="191"/>
      <c r="I17" s="208">
        <f>SUM(F17:H17)</f>
        <v>1</v>
      </c>
      <c r="J17" s="182">
        <v>15</v>
      </c>
      <c r="L17" s="214" t="s">
        <v>52</v>
      </c>
      <c r="M17" s="215" t="s">
        <v>54</v>
      </c>
      <c r="N17" s="216">
        <v>13</v>
      </c>
      <c r="O17" s="217"/>
      <c r="P17" s="218"/>
      <c r="Q17" s="216">
        <v>1</v>
      </c>
      <c r="R17" s="217"/>
      <c r="S17" s="219"/>
      <c r="T17" s="220">
        <f>SUM(Q17:S17)</f>
        <v>1</v>
      </c>
      <c r="U17" s="211">
        <v>15</v>
      </c>
    </row>
    <row r="18" spans="1:21" ht="20.100000000000001" customHeight="1">
      <c r="C18" s="57"/>
      <c r="D18" s="57"/>
    </row>
    <row r="19" spans="1:21" ht="20.100000000000001" customHeight="1">
      <c r="C19" s="57"/>
      <c r="D19" s="57"/>
      <c r="N19" s="57"/>
      <c r="O19" s="57"/>
    </row>
    <row r="20" spans="1:21" ht="20.100000000000001" customHeight="1">
      <c r="C20" s="57"/>
      <c r="D20" s="57"/>
      <c r="N20" s="57"/>
      <c r="O20" s="57"/>
    </row>
    <row r="21" spans="1:21" ht="20.100000000000001" customHeight="1">
      <c r="C21" s="57"/>
      <c r="D21" s="57"/>
      <c r="N21" s="57"/>
      <c r="O21" s="57"/>
    </row>
    <row r="22" spans="1:21" ht="20.100000000000001" customHeight="1">
      <c r="C22" s="57"/>
      <c r="D22" s="57"/>
      <c r="N22" s="57"/>
      <c r="O22" s="57"/>
    </row>
    <row r="23" spans="1:21" ht="20.100000000000001" customHeight="1">
      <c r="C23" s="57"/>
      <c r="D23" s="57"/>
      <c r="N23" s="57"/>
      <c r="O23" s="57"/>
    </row>
    <row r="24" spans="1:21" ht="20.100000000000001" customHeight="1">
      <c r="C24" s="57"/>
      <c r="D24" s="57"/>
      <c r="N24" s="57"/>
      <c r="O24" s="57"/>
    </row>
    <row r="25" spans="1:21" ht="20.100000000000001" customHeight="1">
      <c r="C25" s="57"/>
      <c r="D25" s="57"/>
      <c r="N25" s="57"/>
      <c r="O25" s="57"/>
    </row>
    <row r="26" spans="1:21" ht="20.100000000000001" customHeight="1">
      <c r="C26" s="57"/>
      <c r="D26" s="57"/>
      <c r="N26" s="57"/>
      <c r="O26" s="57"/>
    </row>
    <row r="27" spans="1:21" ht="20.100000000000001" customHeight="1">
      <c r="C27" s="57"/>
      <c r="D27" s="57"/>
      <c r="N27" s="57"/>
      <c r="O27" s="57"/>
    </row>
    <row r="28" spans="1:21">
      <c r="C28" s="57"/>
      <c r="D28" s="57"/>
      <c r="N28" s="57"/>
      <c r="O28" s="57"/>
    </row>
    <row r="29" spans="1:21">
      <c r="C29" s="57"/>
      <c r="D29" s="57"/>
      <c r="N29" s="57"/>
      <c r="O29" s="57"/>
    </row>
    <row r="30" spans="1:21">
      <c r="C30" s="57"/>
      <c r="D30" s="57"/>
      <c r="N30" s="57"/>
      <c r="O30" s="57"/>
    </row>
    <row r="31" spans="1:21">
      <c r="C31" s="57"/>
      <c r="D31" s="57"/>
      <c r="N31" s="57"/>
      <c r="O31" s="57"/>
    </row>
    <row r="32" spans="1:21">
      <c r="C32" s="57"/>
      <c r="D32" s="57"/>
      <c r="N32" s="57"/>
      <c r="O32" s="57"/>
    </row>
    <row r="33" spans="3:15">
      <c r="C33" s="57"/>
      <c r="D33" s="57"/>
      <c r="N33" s="57"/>
      <c r="O33" s="57"/>
    </row>
    <row r="34" spans="3:15">
      <c r="C34" s="57"/>
      <c r="D34" s="57"/>
      <c r="N34" s="57"/>
      <c r="O34" s="57"/>
    </row>
    <row r="35" spans="3:15">
      <c r="C35" s="57"/>
      <c r="D35" s="57"/>
      <c r="N35" s="57"/>
      <c r="O35" s="57"/>
    </row>
    <row r="36" spans="3:15">
      <c r="C36" s="57"/>
      <c r="D36" s="57"/>
      <c r="N36" s="57"/>
      <c r="O36" s="57"/>
    </row>
    <row r="37" spans="3:15">
      <c r="C37" s="57"/>
      <c r="D37" s="57"/>
      <c r="N37" s="57"/>
      <c r="O37" s="57"/>
    </row>
    <row r="38" spans="3:15">
      <c r="C38" s="57"/>
      <c r="D38" s="57"/>
      <c r="N38" s="57"/>
      <c r="O38" s="57"/>
    </row>
    <row r="39" spans="3:15">
      <c r="C39" s="57"/>
      <c r="D39" s="57"/>
      <c r="N39" s="57"/>
      <c r="O39" s="57"/>
    </row>
    <row r="40" spans="3:15">
      <c r="C40" s="57"/>
      <c r="D40" s="57"/>
      <c r="N40" s="57"/>
      <c r="O40" s="57"/>
    </row>
    <row r="41" spans="3:15">
      <c r="N41" s="57"/>
      <c r="O41" s="57"/>
    </row>
  </sheetData>
  <sortState ref="A3:I17">
    <sortCondition descending="1" ref="I3:I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ЭТАП</vt:lpstr>
      <vt:lpstr>2 ЭТАП</vt:lpstr>
      <vt:lpstr>3 ЭТАП</vt:lpstr>
      <vt:lpstr>ИТОГО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2023-12-11T22:52:24Z</dcterms:created>
  <dcterms:modified xsi:type="dcterms:W3CDTF">2023-12-13T21:25:09Z</dcterms:modified>
</cp:coreProperties>
</file>