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ТУРИЗМ" sheetId="3" r:id="rId1"/>
    <sheet name="СПОРТ" sheetId="4" r:id="rId2"/>
    <sheet name="перехват" sheetId="2" r:id="rId3"/>
  </sheets>
  <calcPr calcId="124519"/>
</workbook>
</file>

<file path=xl/calcChain.xml><?xml version="1.0" encoding="utf-8"?>
<calcChain xmlns="http://schemas.openxmlformats.org/spreadsheetml/2006/main">
  <c r="AC7" i="4"/>
  <c r="AC4"/>
  <c r="AC9"/>
  <c r="AC3"/>
  <c r="AC5"/>
  <c r="AC2"/>
  <c r="AC6"/>
  <c r="AC8"/>
  <c r="Z6" i="3"/>
  <c r="Z7"/>
  <c r="AE7" s="1"/>
  <c r="Z4"/>
  <c r="AE4" s="1"/>
  <c r="Z12"/>
  <c r="AE12" s="1"/>
  <c r="Z8"/>
  <c r="AE8" s="1"/>
  <c r="Z2"/>
  <c r="AE2" s="1"/>
  <c r="AE6"/>
  <c r="G26" i="2"/>
  <c r="Z7" i="4" s="1"/>
  <c r="AE7" s="1"/>
  <c r="G4" i="2"/>
  <c r="Z11" i="3" s="1"/>
  <c r="AE11" s="1"/>
  <c r="G5" i="2"/>
  <c r="Z5" i="3" s="1"/>
  <c r="AE5" s="1"/>
  <c r="G6" i="2"/>
  <c r="Z8" i="4" s="1"/>
  <c r="AE8" s="1"/>
  <c r="G7" i="2"/>
  <c r="G8"/>
  <c r="Z15" i="3" s="1"/>
  <c r="AE15" s="1"/>
  <c r="G9" i="2"/>
  <c r="G10"/>
  <c r="Z10" i="3" s="1"/>
  <c r="AE10" s="1"/>
  <c r="G11" i="2"/>
  <c r="G12"/>
  <c r="Z6" i="4" s="1"/>
  <c r="AE6" s="1"/>
  <c r="G13" i="2"/>
  <c r="Z16" i="3" s="1"/>
  <c r="AE16" s="1"/>
  <c r="G14" i="2"/>
  <c r="Z2" i="4" s="1"/>
  <c r="AE2" s="1"/>
  <c r="G15" i="2"/>
  <c r="G16"/>
  <c r="Z5" i="4" s="1"/>
  <c r="AE5" s="1"/>
  <c r="G17" i="2"/>
  <c r="Z3" i="4" s="1"/>
  <c r="AE3" s="1"/>
  <c r="G18" i="2"/>
  <c r="Z3" i="3" s="1"/>
  <c r="AE3" s="1"/>
  <c r="G19" i="2"/>
  <c r="Z9" i="4" s="1"/>
  <c r="AE9" s="1"/>
  <c r="G20" i="2"/>
  <c r="Z14" i="3" s="1"/>
  <c r="AE14" s="1"/>
  <c r="G21" i="2"/>
  <c r="Z13" i="3" s="1"/>
  <c r="AE13" s="1"/>
  <c r="G22" i="2"/>
  <c r="Z4" i="4" s="1"/>
  <c r="AE4" s="1"/>
  <c r="G23" i="2"/>
  <c r="G24"/>
  <c r="Z17" i="3" s="1"/>
  <c r="AE17" s="1"/>
  <c r="G25" i="2"/>
  <c r="G3"/>
  <c r="Z9" i="3" s="1"/>
  <c r="AE9" s="1"/>
  <c r="AC2"/>
  <c r="AC17"/>
  <c r="AC8"/>
  <c r="AC13"/>
  <c r="AC16"/>
  <c r="AC5"/>
  <c r="AC7"/>
  <c r="AC4"/>
  <c r="AC11"/>
  <c r="AC9"/>
  <c r="AC6"/>
  <c r="AC3"/>
  <c r="AC15"/>
  <c r="AC14"/>
  <c r="AC10"/>
  <c r="AC12"/>
</calcChain>
</file>

<file path=xl/sharedStrings.xml><?xml version="1.0" encoding="utf-8"?>
<sst xmlns="http://schemas.openxmlformats.org/spreadsheetml/2006/main" count="149" uniqueCount="98">
  <si>
    <t>Номер</t>
  </si>
  <si>
    <t>ПИЛОТ</t>
  </si>
  <si>
    <t>ШТУРМАН</t>
  </si>
  <si>
    <t>Ивкин Петр</t>
  </si>
  <si>
    <t>Глухова Анна</t>
  </si>
  <si>
    <t>Серова Марина</t>
  </si>
  <si>
    <t>Андреева Ирина</t>
  </si>
  <si>
    <t>Клопов Александр</t>
  </si>
  <si>
    <t>Дузинская Екатерина</t>
  </si>
  <si>
    <t>Андрусов Вадим</t>
  </si>
  <si>
    <t>Горбунков Семен</t>
  </si>
  <si>
    <t>Косоротов Алексей</t>
  </si>
  <si>
    <t>Котов Максим</t>
  </si>
  <si>
    <t>Иван Чурюмов</t>
  </si>
  <si>
    <t>Саватеев Игорь</t>
  </si>
  <si>
    <t>Якутова Марина</t>
  </si>
  <si>
    <t>Савинова Мария</t>
  </si>
  <si>
    <t>Аккуратов Виктор</t>
  </si>
  <si>
    <t>Аккуратова Анастасия</t>
  </si>
  <si>
    <t>Туркина Юлия</t>
  </si>
  <si>
    <t>Гусаров Константин</t>
  </si>
  <si>
    <t>Красных Марина</t>
  </si>
  <si>
    <t>Голованов Иван</t>
  </si>
  <si>
    <t>Щеголева Елена</t>
  </si>
  <si>
    <t xml:space="preserve">Примачук Юрий </t>
  </si>
  <si>
    <t xml:space="preserve">Пшонкина Светлана </t>
  </si>
  <si>
    <t xml:space="preserve">Ивкина Светлана </t>
  </si>
  <si>
    <t xml:space="preserve">Андреев Сергей </t>
  </si>
  <si>
    <t xml:space="preserve">Степанов Александр </t>
  </si>
  <si>
    <t xml:space="preserve">Туркин Михаил </t>
  </si>
  <si>
    <t xml:space="preserve">Рэйляну Максим </t>
  </si>
  <si>
    <t>КП01</t>
  </si>
  <si>
    <t>КП03</t>
  </si>
  <si>
    <t>КП04</t>
  </si>
  <si>
    <t>КП05</t>
  </si>
  <si>
    <t>КП06</t>
  </si>
  <si>
    <t>КП07</t>
  </si>
  <si>
    <t>КП08</t>
  </si>
  <si>
    <t>КП09</t>
  </si>
  <si>
    <t>КП10</t>
  </si>
  <si>
    <t>КП11</t>
  </si>
  <si>
    <t>КП12</t>
  </si>
  <si>
    <t>СТАРТ</t>
  </si>
  <si>
    <t>ФИНИШ</t>
  </si>
  <si>
    <t>ВРЕМЯ</t>
  </si>
  <si>
    <t>ПЕРЕХВАТ</t>
  </si>
  <si>
    <t>ИТОГО</t>
  </si>
  <si>
    <t>ШТРАФ</t>
  </si>
  <si>
    <t>БАЛЛЫ</t>
  </si>
  <si>
    <t>КП02</t>
  </si>
  <si>
    <t>ШТРАФ ПО ВРЕМЕНИ</t>
  </si>
  <si>
    <t>МЕСТО</t>
  </si>
  <si>
    <t>КП13</t>
  </si>
  <si>
    <t>КП14</t>
  </si>
  <si>
    <t>КП15</t>
  </si>
  <si>
    <t>КП16</t>
  </si>
  <si>
    <t>КП17</t>
  </si>
  <si>
    <t>КП18</t>
  </si>
  <si>
    <t>ДОЗАПРАВКА</t>
  </si>
  <si>
    <t>ЛИКВИДАЦИЯ ИСТРЕБИТЕЛЯ</t>
  </si>
  <si>
    <t>ОТМЕНА МИССИИ</t>
  </si>
  <si>
    <t>ДОП. ЗАДАНИЕ</t>
  </si>
  <si>
    <t>Андреева Олеся</t>
  </si>
  <si>
    <t xml:space="preserve">Андреев Денис </t>
  </si>
  <si>
    <t>Едемский Андрей</t>
  </si>
  <si>
    <t xml:space="preserve">Фандеев Георгий </t>
  </si>
  <si>
    <t>Занадворов Петр</t>
  </si>
  <si>
    <t>Сарксян Кирилл</t>
  </si>
  <si>
    <t xml:space="preserve">Червяков Роман </t>
  </si>
  <si>
    <t xml:space="preserve">Пазычев Дмитрий </t>
  </si>
  <si>
    <t>Мохнаткин Валерий</t>
  </si>
  <si>
    <t>Андреева Мария</t>
  </si>
  <si>
    <t>Синицына Анна</t>
  </si>
  <si>
    <t>Едемская Людмила</t>
  </si>
  <si>
    <t>Рябцев Дмитрий</t>
  </si>
  <si>
    <t>Малахаева Евгения</t>
  </si>
  <si>
    <t>Чеснокова Татьяна</t>
  </si>
  <si>
    <t>Примачук Людмила</t>
  </si>
  <si>
    <t>Лапса Андрей</t>
  </si>
  <si>
    <t xml:space="preserve">Кухарчик Светлана </t>
  </si>
  <si>
    <t>Медвецкова Варвара</t>
  </si>
  <si>
    <t>Кириченко Павел</t>
  </si>
  <si>
    <t>БПЛА 1</t>
  </si>
  <si>
    <t>БПЛА 2</t>
  </si>
  <si>
    <t>027</t>
  </si>
  <si>
    <t>003</t>
  </si>
  <si>
    <t>010</t>
  </si>
  <si>
    <t>022</t>
  </si>
  <si>
    <t>001</t>
  </si>
  <si>
    <t>023</t>
  </si>
  <si>
    <t>002</t>
  </si>
  <si>
    <t>099</t>
  </si>
  <si>
    <t>013</t>
  </si>
  <si>
    <t>042</t>
  </si>
  <si>
    <t>077</t>
  </si>
  <si>
    <t>038</t>
  </si>
  <si>
    <t>008</t>
  </si>
  <si>
    <t>Время</t>
  </si>
</sst>
</file>

<file path=xl/styles.xml><?xml version="1.0" encoding="utf-8"?>
<styleSheet xmlns="http://schemas.openxmlformats.org/spreadsheetml/2006/main">
  <numFmts count="1">
    <numFmt numFmtId="164" formatCode="h:mm;@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/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4" fillId="5" borderId="6" xfId="0" applyNumberFormat="1" applyFont="1" applyFill="1" applyBorder="1" applyAlignment="1">
      <alignment horizontal="left" vertical="center" wrapText="1"/>
    </xf>
    <xf numFmtId="0" fontId="4" fillId="5" borderId="11" xfId="0" applyNumberFormat="1" applyFont="1" applyFill="1" applyBorder="1" applyAlignment="1">
      <alignment horizontal="left" vertical="center" wrapText="1"/>
    </xf>
    <xf numFmtId="0" fontId="4" fillId="5" borderId="5" xfId="0" applyNumberFormat="1" applyFont="1" applyFill="1" applyBorder="1" applyAlignment="1">
      <alignment horizontal="left" vertical="center" wrapText="1"/>
    </xf>
    <xf numFmtId="0" fontId="4" fillId="5" borderId="13" xfId="0" applyNumberFormat="1" applyFont="1" applyFill="1" applyBorder="1" applyAlignment="1">
      <alignment horizontal="left" vertical="center" wrapText="1"/>
    </xf>
    <xf numFmtId="0" fontId="4" fillId="5" borderId="16" xfId="0" applyNumberFormat="1" applyFont="1" applyFill="1" applyBorder="1" applyAlignment="1">
      <alignment horizontal="left" vertical="center" wrapText="1"/>
    </xf>
    <xf numFmtId="0" fontId="0" fillId="0" borderId="0" xfId="0" applyNumberFormat="1" applyAlignment="1">
      <alignment horizontal="left"/>
    </xf>
    <xf numFmtId="0" fontId="0" fillId="0" borderId="21" xfId="0" applyNumberFormat="1" applyBorder="1" applyAlignment="1">
      <alignment horizontal="center" vertical="center"/>
    </xf>
    <xf numFmtId="0" fontId="0" fillId="0" borderId="22" xfId="0" applyNumberFormat="1" applyBorder="1" applyAlignment="1">
      <alignment horizontal="center" vertical="center"/>
    </xf>
    <xf numFmtId="0" fontId="5" fillId="6" borderId="20" xfId="0" applyNumberFormat="1" applyFont="1" applyFill="1" applyBorder="1" applyAlignment="1">
      <alignment horizontal="center" vertical="center" wrapText="1"/>
    </xf>
    <xf numFmtId="0" fontId="5" fillId="6" borderId="21" xfId="0" applyNumberFormat="1" applyFont="1" applyFill="1" applyBorder="1" applyAlignment="1">
      <alignment horizontal="center" vertical="center" wrapText="1"/>
    </xf>
    <xf numFmtId="0" fontId="0" fillId="0" borderId="20" xfId="0" applyNumberFormat="1" applyBorder="1" applyAlignment="1">
      <alignment horizontal="center" vertical="center"/>
    </xf>
    <xf numFmtId="20" fontId="7" fillId="0" borderId="21" xfId="0" applyNumberFormat="1" applyFont="1" applyBorder="1" applyAlignment="1">
      <alignment horizontal="center" vertical="center"/>
    </xf>
    <xf numFmtId="0" fontId="7" fillId="0" borderId="18" xfId="0" applyNumberFormat="1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0" fontId="7" fillId="0" borderId="17" xfId="0" applyNumberFormat="1" applyFont="1" applyBorder="1" applyAlignment="1">
      <alignment horizontal="center" vertical="center"/>
    </xf>
    <xf numFmtId="20" fontId="7" fillId="0" borderId="18" xfId="0" applyNumberFormat="1" applyFont="1" applyBorder="1" applyAlignment="1">
      <alignment horizontal="center" vertical="center"/>
    </xf>
    <xf numFmtId="20" fontId="7" fillId="0" borderId="22" xfId="0" applyNumberFormat="1" applyFont="1" applyBorder="1" applyAlignment="1">
      <alignment horizontal="center" vertical="center"/>
    </xf>
    <xf numFmtId="0" fontId="7" fillId="0" borderId="19" xfId="0" applyNumberFormat="1" applyFont="1" applyBorder="1" applyAlignment="1">
      <alignment horizontal="center" vertical="center"/>
    </xf>
    <xf numFmtId="164" fontId="7" fillId="0" borderId="32" xfId="0" applyNumberFormat="1" applyFont="1" applyBorder="1" applyAlignment="1">
      <alignment horizontal="center" vertical="center"/>
    </xf>
    <xf numFmtId="20" fontId="7" fillId="0" borderId="19" xfId="0" applyNumberFormat="1" applyFont="1" applyBorder="1" applyAlignment="1">
      <alignment horizontal="center" vertical="center"/>
    </xf>
    <xf numFmtId="0" fontId="5" fillId="0" borderId="29" xfId="0" applyNumberFormat="1" applyFont="1" applyFill="1" applyBorder="1" applyAlignment="1">
      <alignment horizontal="center" vertical="center"/>
    </xf>
    <xf numFmtId="0" fontId="8" fillId="3" borderId="17" xfId="0" applyNumberFormat="1" applyFont="1" applyFill="1" applyBorder="1" applyAlignment="1">
      <alignment horizontal="center" vertical="center"/>
    </xf>
    <xf numFmtId="0" fontId="8" fillId="3" borderId="18" xfId="0" applyNumberFormat="1" applyFont="1" applyFill="1" applyBorder="1" applyAlignment="1">
      <alignment horizontal="center" vertical="center"/>
    </xf>
    <xf numFmtId="0" fontId="9" fillId="3" borderId="18" xfId="0" applyNumberFormat="1" applyFont="1" applyFill="1" applyBorder="1" applyAlignment="1">
      <alignment horizontal="center" vertical="center"/>
    </xf>
    <xf numFmtId="0" fontId="9" fillId="3" borderId="19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38" xfId="0" applyNumberFormat="1" applyFont="1" applyFill="1" applyBorder="1" applyAlignment="1">
      <alignment horizontal="center" vertical="center" wrapText="1"/>
    </xf>
    <xf numFmtId="0" fontId="3" fillId="2" borderId="39" xfId="0" applyNumberFormat="1" applyFont="1" applyFill="1" applyBorder="1" applyAlignment="1">
      <alignment horizontal="center" vertical="center" wrapText="1"/>
    </xf>
    <xf numFmtId="0" fontId="4" fillId="5" borderId="15" xfId="0" applyNumberFormat="1" applyFont="1" applyFill="1" applyBorder="1" applyAlignment="1">
      <alignment horizontal="left" vertical="center" wrapText="1"/>
    </xf>
    <xf numFmtId="0" fontId="4" fillId="5" borderId="40" xfId="0" applyNumberFormat="1" applyFont="1" applyFill="1" applyBorder="1" applyAlignment="1">
      <alignment horizontal="left" vertical="center" wrapText="1"/>
    </xf>
    <xf numFmtId="0" fontId="4" fillId="5" borderId="41" xfId="0" applyNumberFormat="1" applyFont="1" applyFill="1" applyBorder="1" applyAlignment="1">
      <alignment horizontal="left" vertical="center" wrapText="1"/>
    </xf>
    <xf numFmtId="0" fontId="0" fillId="0" borderId="43" xfId="0" applyNumberFormat="1" applyBorder="1" applyAlignment="1">
      <alignment horizontal="center" vertical="center"/>
    </xf>
    <xf numFmtId="20" fontId="7" fillId="0" borderId="43" xfId="0" applyNumberFormat="1" applyFont="1" applyBorder="1" applyAlignment="1">
      <alignment horizontal="center" vertical="center"/>
    </xf>
    <xf numFmtId="20" fontId="7" fillId="0" borderId="42" xfId="0" applyNumberFormat="1" applyFont="1" applyBorder="1" applyAlignment="1">
      <alignment horizontal="center" vertical="center"/>
    </xf>
    <xf numFmtId="164" fontId="7" fillId="0" borderId="44" xfId="0" applyNumberFormat="1" applyFont="1" applyBorder="1" applyAlignment="1">
      <alignment horizontal="center" vertical="center"/>
    </xf>
    <xf numFmtId="0" fontId="9" fillId="3" borderId="42" xfId="0" applyNumberFormat="1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left" vertical="center" wrapText="1"/>
    </xf>
    <xf numFmtId="0" fontId="4" fillId="5" borderId="45" xfId="0" applyNumberFormat="1" applyFont="1" applyFill="1" applyBorder="1" applyAlignment="1">
      <alignment horizontal="left" vertical="center" wrapText="1"/>
    </xf>
    <xf numFmtId="0" fontId="4" fillId="5" borderId="46" xfId="0" applyNumberFormat="1" applyFont="1" applyFill="1" applyBorder="1" applyAlignment="1">
      <alignment horizontal="left" vertical="center" wrapText="1"/>
    </xf>
    <xf numFmtId="0" fontId="0" fillId="0" borderId="48" xfId="0" applyNumberFormat="1" applyBorder="1" applyAlignment="1">
      <alignment horizontal="center" vertical="center"/>
    </xf>
    <xf numFmtId="20" fontId="7" fillId="0" borderId="48" xfId="0" applyNumberFormat="1" applyFont="1" applyBorder="1" applyAlignment="1">
      <alignment horizontal="center" vertical="center"/>
    </xf>
    <xf numFmtId="20" fontId="7" fillId="0" borderId="47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0" fontId="7" fillId="0" borderId="47" xfId="0" applyNumberFormat="1" applyFont="1" applyBorder="1" applyAlignment="1">
      <alignment horizontal="center" vertical="center"/>
    </xf>
    <xf numFmtId="0" fontId="5" fillId="0" borderId="49" xfId="0" applyNumberFormat="1" applyFont="1" applyFill="1" applyBorder="1" applyAlignment="1">
      <alignment horizontal="center" vertical="center"/>
    </xf>
    <xf numFmtId="20" fontId="0" fillId="3" borderId="1" xfId="0" applyNumberFormat="1" applyFill="1" applyBorder="1" applyAlignment="1">
      <alignment horizontal="center" vertical="center"/>
    </xf>
    <xf numFmtId="20" fontId="0" fillId="4" borderId="1" xfId="0" applyNumberFormat="1" applyFill="1" applyBorder="1" applyAlignment="1">
      <alignment horizontal="center" vertical="center"/>
    </xf>
    <xf numFmtId="0" fontId="4" fillId="5" borderId="25" xfId="0" applyNumberFormat="1" applyFont="1" applyFill="1" applyBorder="1" applyAlignment="1">
      <alignment horizontal="left" vertical="center" wrapText="1"/>
    </xf>
    <xf numFmtId="0" fontId="4" fillId="5" borderId="9" xfId="0" applyNumberFormat="1" applyFont="1" applyFill="1" applyBorder="1" applyAlignment="1">
      <alignment horizontal="left" vertical="center" wrapText="1"/>
    </xf>
    <xf numFmtId="0" fontId="0" fillId="0" borderId="24" xfId="0" applyNumberFormat="1" applyBorder="1" applyAlignment="1">
      <alignment horizontal="center" vertical="center"/>
    </xf>
    <xf numFmtId="20" fontId="7" fillId="0" borderId="24" xfId="0" applyNumberFormat="1" applyFont="1" applyBorder="1" applyAlignment="1">
      <alignment horizontal="center" vertical="center"/>
    </xf>
    <xf numFmtId="20" fontId="7" fillId="0" borderId="17" xfId="0" applyNumberFormat="1" applyFont="1" applyBorder="1" applyAlignment="1">
      <alignment horizontal="center" vertical="center"/>
    </xf>
    <xf numFmtId="164" fontId="7" fillId="0" borderId="31" xfId="0" applyNumberFormat="1" applyFont="1" applyBorder="1" applyAlignment="1">
      <alignment horizontal="center" vertical="center"/>
    </xf>
    <xf numFmtId="0" fontId="5" fillId="0" borderId="51" xfId="0" applyNumberFormat="1" applyFont="1" applyFill="1" applyBorder="1" applyAlignment="1">
      <alignment horizontal="center" vertical="center"/>
    </xf>
    <xf numFmtId="0" fontId="5" fillId="0" borderId="52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1" fontId="3" fillId="9" borderId="17" xfId="0" applyNumberFormat="1" applyFont="1" applyFill="1" applyBorder="1" applyAlignment="1">
      <alignment horizontal="center" vertical="center"/>
    </xf>
    <xf numFmtId="1" fontId="3" fillId="9" borderId="18" xfId="0" applyNumberFormat="1" applyFont="1" applyFill="1" applyBorder="1" applyAlignment="1">
      <alignment horizontal="center" vertical="center"/>
    </xf>
    <xf numFmtId="1" fontId="3" fillId="9" borderId="27" xfId="0" applyNumberFormat="1" applyFont="1" applyFill="1" applyBorder="1" applyAlignment="1">
      <alignment horizontal="center" vertical="center"/>
    </xf>
    <xf numFmtId="1" fontId="3" fillId="9" borderId="19" xfId="0" applyNumberFormat="1" applyFont="1" applyFill="1" applyBorder="1" applyAlignment="1">
      <alignment horizontal="center" vertical="center"/>
    </xf>
    <xf numFmtId="1" fontId="3" fillId="11" borderId="18" xfId="0" applyNumberFormat="1" applyFont="1" applyFill="1" applyBorder="1" applyAlignment="1">
      <alignment horizontal="center" vertical="center"/>
    </xf>
    <xf numFmtId="1" fontId="3" fillId="11" borderId="27" xfId="0" applyNumberFormat="1" applyFont="1" applyFill="1" applyBorder="1" applyAlignment="1">
      <alignment horizontal="center" vertical="center"/>
    </xf>
    <xf numFmtId="1" fontId="3" fillId="11" borderId="19" xfId="0" applyNumberFormat="1" applyFont="1" applyFill="1" applyBorder="1" applyAlignment="1">
      <alignment horizontal="center" vertical="center"/>
    </xf>
    <xf numFmtId="0" fontId="3" fillId="12" borderId="21" xfId="0" applyFont="1" applyFill="1" applyBorder="1" applyAlignment="1">
      <alignment horizontal="center" vertical="center"/>
    </xf>
    <xf numFmtId="0" fontId="3" fillId="12" borderId="22" xfId="0" applyFont="1" applyFill="1" applyBorder="1" applyAlignment="1">
      <alignment horizontal="center" vertical="center"/>
    </xf>
    <xf numFmtId="0" fontId="3" fillId="12" borderId="17" xfId="0" applyFont="1" applyFill="1" applyBorder="1" applyAlignment="1">
      <alignment horizontal="center" vertical="center"/>
    </xf>
    <xf numFmtId="0" fontId="3" fillId="12" borderId="18" xfId="0" applyFont="1" applyFill="1" applyBorder="1" applyAlignment="1">
      <alignment horizontal="center" vertical="center"/>
    </xf>
    <xf numFmtId="0" fontId="3" fillId="12" borderId="19" xfId="0" applyFont="1" applyFill="1" applyBorder="1" applyAlignment="1">
      <alignment horizontal="center" vertical="center"/>
    </xf>
    <xf numFmtId="0" fontId="10" fillId="12" borderId="18" xfId="0" applyFont="1" applyFill="1" applyBorder="1" applyAlignment="1">
      <alignment horizontal="center" vertical="center"/>
    </xf>
    <xf numFmtId="0" fontId="0" fillId="4" borderId="1" xfId="0" applyNumberFormat="1" applyFill="1" applyBorder="1" applyAlignment="1"/>
    <xf numFmtId="0" fontId="0" fillId="3" borderId="1" xfId="0" applyNumberFormat="1" applyFill="1" applyBorder="1" applyAlignment="1"/>
    <xf numFmtId="0" fontId="7" fillId="0" borderId="7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25" xfId="0" applyNumberFormat="1" applyFont="1" applyBorder="1" applyAlignment="1">
      <alignment horizontal="center" vertical="center"/>
    </xf>
    <xf numFmtId="0" fontId="7" fillId="0" borderId="34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13" xfId="0" applyNumberFormat="1" applyFont="1" applyBorder="1" applyAlignment="1">
      <alignment horizontal="center" vertical="center"/>
    </xf>
    <xf numFmtId="0" fontId="7" fillId="0" borderId="35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0" fontId="7" fillId="0" borderId="27" xfId="0" applyNumberFormat="1" applyFont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7" fillId="0" borderId="23" xfId="0" applyNumberFormat="1" applyFont="1" applyBorder="1" applyAlignment="1">
      <alignment horizontal="center" vertical="center"/>
    </xf>
    <xf numFmtId="0" fontId="7" fillId="0" borderId="36" xfId="0" applyNumberFormat="1" applyFont="1" applyBorder="1" applyAlignment="1">
      <alignment horizontal="center" vertical="center"/>
    </xf>
    <xf numFmtId="0" fontId="7" fillId="0" borderId="16" xfId="0" applyNumberFormat="1" applyFont="1" applyBorder="1" applyAlignment="1">
      <alignment horizontal="center" vertical="center"/>
    </xf>
    <xf numFmtId="49" fontId="5" fillId="6" borderId="7" xfId="0" applyNumberFormat="1" applyFont="1" applyFill="1" applyBorder="1" applyAlignment="1">
      <alignment horizontal="center" vertical="center" wrapText="1"/>
    </xf>
    <xf numFmtId="49" fontId="5" fillId="6" borderId="12" xfId="0" applyNumberFormat="1" applyFont="1" applyFill="1" applyBorder="1" applyAlignment="1">
      <alignment horizontal="center" vertical="center" wrapText="1"/>
    </xf>
    <xf numFmtId="49" fontId="5" fillId="6" borderId="14" xfId="0" applyNumberFormat="1" applyFont="1" applyFill="1" applyBorder="1" applyAlignment="1">
      <alignment horizontal="center" vertical="center" wrapText="1"/>
    </xf>
    <xf numFmtId="0" fontId="3" fillId="12" borderId="51" xfId="0" applyFont="1" applyFill="1" applyBorder="1" applyAlignment="1">
      <alignment horizontal="center" vertical="center"/>
    </xf>
    <xf numFmtId="0" fontId="3" fillId="12" borderId="29" xfId="0" applyFont="1" applyFill="1" applyBorder="1" applyAlignment="1">
      <alignment horizontal="center" vertical="center"/>
    </xf>
    <xf numFmtId="0" fontId="10" fillId="12" borderId="29" xfId="0" applyFont="1" applyFill="1" applyBorder="1" applyAlignment="1">
      <alignment horizontal="center" vertical="center"/>
    </xf>
    <xf numFmtId="0" fontId="3" fillId="12" borderId="30" xfId="0" applyFont="1" applyFill="1" applyBorder="1" applyAlignment="1">
      <alignment horizontal="center" vertical="center"/>
    </xf>
    <xf numFmtId="49" fontId="5" fillId="7" borderId="18" xfId="0" applyNumberFormat="1" applyFont="1" applyFill="1" applyBorder="1" applyAlignment="1">
      <alignment horizontal="center" vertical="center" wrapText="1"/>
    </xf>
    <xf numFmtId="49" fontId="5" fillId="7" borderId="19" xfId="0" applyNumberFormat="1" applyFont="1" applyFill="1" applyBorder="1" applyAlignment="1">
      <alignment horizontal="center" vertical="center" wrapText="1"/>
    </xf>
    <xf numFmtId="0" fontId="3" fillId="0" borderId="42" xfId="0" applyNumberFormat="1" applyFont="1" applyBorder="1" applyAlignment="1">
      <alignment horizontal="center" vertical="center"/>
    </xf>
    <xf numFmtId="49" fontId="5" fillId="7" borderId="27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3" fillId="12" borderId="20" xfId="0" applyFont="1" applyFill="1" applyBorder="1" applyAlignment="1">
      <alignment horizontal="center" vertical="center"/>
    </xf>
    <xf numFmtId="0" fontId="3" fillId="12" borderId="27" xfId="0" applyFont="1" applyFill="1" applyBorder="1" applyAlignment="1">
      <alignment horizontal="center" vertical="center"/>
    </xf>
    <xf numFmtId="20" fontId="7" fillId="0" borderId="20" xfId="0" applyNumberFormat="1" applyFont="1" applyBorder="1" applyAlignment="1">
      <alignment horizontal="center" vertical="center"/>
    </xf>
    <xf numFmtId="20" fontId="7" fillId="0" borderId="27" xfId="0" applyNumberFormat="1" applyFont="1" applyBorder="1" applyAlignment="1">
      <alignment horizontal="center" vertical="center"/>
    </xf>
    <xf numFmtId="164" fontId="7" fillId="0" borderId="53" xfId="0" applyNumberFormat="1" applyFont="1" applyBorder="1" applyAlignment="1">
      <alignment horizontal="center" vertical="center"/>
    </xf>
    <xf numFmtId="0" fontId="5" fillId="0" borderId="27" xfId="0" applyNumberFormat="1" applyFont="1" applyFill="1" applyBorder="1" applyAlignment="1">
      <alignment horizontal="center" vertical="center"/>
    </xf>
    <xf numFmtId="0" fontId="8" fillId="3" borderId="27" xfId="0" applyNumberFormat="1" applyFont="1" applyFill="1" applyBorder="1" applyAlignment="1">
      <alignment horizontal="center" vertical="center"/>
    </xf>
    <xf numFmtId="0" fontId="2" fillId="2" borderId="54" xfId="0" applyNumberFormat="1" applyFont="1" applyFill="1" applyBorder="1" applyAlignment="1">
      <alignment horizontal="center" vertical="center" wrapText="1"/>
    </xf>
    <xf numFmtId="0" fontId="3" fillId="4" borderId="38" xfId="0" applyNumberFormat="1" applyFont="1" applyFill="1" applyBorder="1" applyAlignment="1">
      <alignment horizontal="center" vertical="center"/>
    </xf>
    <xf numFmtId="0" fontId="3" fillId="4" borderId="37" xfId="0" applyNumberFormat="1" applyFont="1" applyFill="1" applyBorder="1" applyAlignment="1">
      <alignment horizontal="center" vertical="center"/>
    </xf>
    <xf numFmtId="0" fontId="3" fillId="4" borderId="55" xfId="0" applyNumberFormat="1" applyFont="1" applyFill="1" applyBorder="1" applyAlignment="1">
      <alignment horizontal="center" vertical="center"/>
    </xf>
    <xf numFmtId="0" fontId="3" fillId="4" borderId="56" xfId="0" applyNumberFormat="1" applyFont="1" applyFill="1" applyBorder="1" applyAlignment="1">
      <alignment horizontal="center" vertical="center"/>
    </xf>
    <xf numFmtId="0" fontId="3" fillId="4" borderId="39" xfId="0" applyNumberFormat="1" applyFont="1" applyFill="1" applyBorder="1" applyAlignment="1">
      <alignment horizontal="center" vertical="center"/>
    </xf>
    <xf numFmtId="0" fontId="3" fillId="7" borderId="4" xfId="0" applyNumberFormat="1" applyFont="1" applyFill="1" applyBorder="1" applyAlignment="1">
      <alignment horizontal="center" vertical="center"/>
    </xf>
    <xf numFmtId="0" fontId="3" fillId="8" borderId="54" xfId="0" applyNumberFormat="1" applyFont="1" applyFill="1" applyBorder="1" applyAlignment="1">
      <alignment horizontal="center" vertical="center" wrapText="1"/>
    </xf>
    <xf numFmtId="0" fontId="3" fillId="3" borderId="54" xfId="0" applyNumberFormat="1" applyFont="1" applyFill="1" applyBorder="1" applyAlignment="1">
      <alignment horizontal="center" vertical="center" wrapText="1"/>
    </xf>
    <xf numFmtId="0" fontId="3" fillId="9" borderId="54" xfId="0" applyNumberFormat="1" applyFont="1" applyFill="1" applyBorder="1" applyAlignment="1">
      <alignment horizontal="center" vertical="center" wrapText="1"/>
    </xf>
    <xf numFmtId="0" fontId="3" fillId="10" borderId="54" xfId="0" applyNumberFormat="1" applyFont="1" applyFill="1" applyBorder="1" applyAlignment="1">
      <alignment horizontal="center" vertical="center" wrapText="1"/>
    </xf>
    <xf numFmtId="0" fontId="3" fillId="2" borderId="54" xfId="0" applyNumberFormat="1" applyFont="1" applyFill="1" applyBorder="1" applyAlignment="1">
      <alignment horizontal="center" vertical="center"/>
    </xf>
    <xf numFmtId="0" fontId="3" fillId="2" borderId="57" xfId="0" applyNumberFormat="1" applyFont="1" applyFill="1" applyBorder="1" applyAlignment="1">
      <alignment horizontal="center" vertical="center"/>
    </xf>
    <xf numFmtId="0" fontId="6" fillId="2" borderId="54" xfId="0" applyNumberFormat="1" applyFont="1" applyFill="1" applyBorder="1" applyAlignment="1">
      <alignment horizontal="center" vertical="center" wrapText="1"/>
    </xf>
    <xf numFmtId="0" fontId="3" fillId="2" borderId="58" xfId="0" applyNumberFormat="1" applyFont="1" applyFill="1" applyBorder="1" applyAlignment="1">
      <alignment horizontal="center" vertical="center"/>
    </xf>
    <xf numFmtId="20" fontId="0" fillId="4" borderId="12" xfId="0" applyNumberFormat="1" applyFill="1" applyBorder="1" applyAlignment="1">
      <alignment horizontal="center" vertical="center"/>
    </xf>
    <xf numFmtId="20" fontId="0" fillId="3" borderId="12" xfId="0" applyNumberFormat="1" applyFill="1" applyBorder="1" applyAlignment="1">
      <alignment horizontal="center" vertical="center"/>
    </xf>
    <xf numFmtId="20" fontId="0" fillId="3" borderId="13" xfId="0" applyNumberFormat="1" applyFill="1" applyBorder="1" applyAlignment="1">
      <alignment horizontal="center" vertical="center"/>
    </xf>
    <xf numFmtId="20" fontId="0" fillId="4" borderId="13" xfId="0" applyNumberFormat="1" applyFill="1" applyBorder="1" applyAlignment="1">
      <alignment horizontal="center" vertical="center"/>
    </xf>
    <xf numFmtId="20" fontId="0" fillId="3" borderId="14" xfId="0" applyNumberFormat="1" applyFill="1" applyBorder="1" applyAlignment="1">
      <alignment horizontal="center" vertical="center"/>
    </xf>
    <xf numFmtId="20" fontId="0" fillId="3" borderId="15" xfId="0" applyNumberFormat="1" applyFill="1" applyBorder="1" applyAlignment="1">
      <alignment horizontal="center" vertical="center"/>
    </xf>
    <xf numFmtId="20" fontId="0" fillId="4" borderId="16" xfId="0" applyNumberFormat="1" applyFill="1" applyBorder="1" applyAlignment="1">
      <alignment horizontal="center" vertical="center"/>
    </xf>
    <xf numFmtId="0" fontId="0" fillId="0" borderId="33" xfId="0" applyNumberFormat="1" applyBorder="1" applyAlignment="1"/>
    <xf numFmtId="0" fontId="0" fillId="0" borderId="50" xfId="0" applyNumberFormat="1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/>
    </xf>
    <xf numFmtId="0" fontId="5" fillId="7" borderId="21" xfId="0" applyNumberFormat="1" applyFont="1" applyFill="1" applyBorder="1" applyAlignment="1">
      <alignment horizontal="center" vertical="center" wrapText="1"/>
    </xf>
    <xf numFmtId="0" fontId="5" fillId="7" borderId="22" xfId="0" applyNumberFormat="1" applyFont="1" applyFill="1" applyBorder="1" applyAlignment="1">
      <alignment horizontal="center" vertical="center" wrapText="1"/>
    </xf>
    <xf numFmtId="20" fontId="0" fillId="4" borderId="10" xfId="0" applyNumberFormat="1" applyFill="1" applyBorder="1" applyAlignment="1">
      <alignment horizontal="center" vertical="center"/>
    </xf>
    <xf numFmtId="20" fontId="0" fillId="3" borderId="3" xfId="0" applyNumberFormat="1" applyFill="1" applyBorder="1" applyAlignment="1">
      <alignment horizontal="center" vertical="center"/>
    </xf>
    <xf numFmtId="0" fontId="1" fillId="2" borderId="54" xfId="0" applyNumberFormat="1" applyFont="1" applyFill="1" applyBorder="1" applyAlignment="1">
      <alignment horizontal="center" vertical="center" wrapText="1"/>
    </xf>
    <xf numFmtId="0" fontId="1" fillId="2" borderId="38" xfId="0" applyNumberFormat="1" applyFont="1" applyFill="1" applyBorder="1" applyAlignment="1">
      <alignment horizontal="center" vertical="center"/>
    </xf>
    <xf numFmtId="0" fontId="1" fillId="2" borderId="37" xfId="0" applyNumberFormat="1" applyFont="1" applyFill="1" applyBorder="1" applyAlignment="1">
      <alignment horizontal="center" vertical="center"/>
    </xf>
    <xf numFmtId="0" fontId="1" fillId="2" borderId="39" xfId="0" applyNumberFormat="1" applyFont="1" applyFill="1" applyBorder="1" applyAlignment="1">
      <alignment horizontal="center" vertical="center"/>
    </xf>
    <xf numFmtId="0" fontId="1" fillId="2" borderId="57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7" fillId="0" borderId="53" xfId="0" applyNumberFormat="1" applyFont="1" applyBorder="1" applyAlignment="1">
      <alignment horizontal="center" vertical="center"/>
    </xf>
    <xf numFmtId="0" fontId="7" fillId="0" borderId="26" xfId="0" applyNumberFormat="1" applyFont="1" applyBorder="1" applyAlignment="1">
      <alignment horizontal="center" vertical="center"/>
    </xf>
    <xf numFmtId="0" fontId="7" fillId="0" borderId="32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7" fillId="9" borderId="18" xfId="0" applyNumberFormat="1" applyFont="1" applyFill="1" applyBorder="1" applyAlignment="1">
      <alignment horizontal="center" vertical="center"/>
    </xf>
    <xf numFmtId="0" fontId="10" fillId="12" borderId="19" xfId="0" applyFont="1" applyFill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17"/>
  <sheetViews>
    <sheetView tabSelected="1" workbookViewId="0">
      <pane xSplit="1" ySplit="1" topLeftCell="Q2" activePane="bottomRight" state="frozen"/>
      <selection pane="topRight" activeCell="B1" sqref="B1"/>
      <selection pane="bottomLeft" activeCell="A2" sqref="A2"/>
      <selection pane="bottomRight" activeCell="AD12" sqref="AD12"/>
    </sheetView>
  </sheetViews>
  <sheetFormatPr defaultRowHeight="15"/>
  <cols>
    <col min="1" max="1" width="7" style="2" customWidth="1"/>
    <col min="2" max="2" width="19.28515625" style="15" customWidth="1"/>
    <col min="3" max="3" width="20.85546875" style="15" customWidth="1"/>
    <col min="4" max="21" width="7" style="1" customWidth="1"/>
    <col min="22" max="22" width="15.7109375" style="1" customWidth="1"/>
    <col min="23" max="23" width="16.7109375" style="1" customWidth="1"/>
    <col min="24" max="24" width="12.7109375" style="1" customWidth="1"/>
    <col min="25" max="26" width="12.140625" style="1" customWidth="1"/>
    <col min="27" max="27" width="11" style="1" customWidth="1"/>
    <col min="28" max="28" width="10.7109375" style="1" customWidth="1"/>
    <col min="29" max="29" width="10.5703125" style="1" customWidth="1"/>
    <col min="30" max="30" width="11.5703125" style="1" customWidth="1"/>
    <col min="31" max="31" width="11.42578125" style="1" customWidth="1"/>
    <col min="32" max="32" width="8" style="2" customWidth="1"/>
    <col min="33" max="16384" width="9.140625" style="2"/>
  </cols>
  <sheetData>
    <row r="1" spans="1:33" ht="32.25" thickBot="1">
      <c r="A1" s="121" t="s">
        <v>0</v>
      </c>
      <c r="B1" s="36" t="s">
        <v>1</v>
      </c>
      <c r="C1" s="37" t="s">
        <v>2</v>
      </c>
      <c r="D1" s="122" t="s">
        <v>31</v>
      </c>
      <c r="E1" s="123" t="s">
        <v>49</v>
      </c>
      <c r="F1" s="123" t="s">
        <v>32</v>
      </c>
      <c r="G1" s="123" t="s">
        <v>33</v>
      </c>
      <c r="H1" s="123" t="s">
        <v>34</v>
      </c>
      <c r="I1" s="123" t="s">
        <v>35</v>
      </c>
      <c r="J1" s="124" t="s">
        <v>36</v>
      </c>
      <c r="K1" s="123" t="s">
        <v>37</v>
      </c>
      <c r="L1" s="123" t="s">
        <v>38</v>
      </c>
      <c r="M1" s="123" t="s">
        <v>39</v>
      </c>
      <c r="N1" s="123" t="s">
        <v>40</v>
      </c>
      <c r="O1" s="125" t="s">
        <v>41</v>
      </c>
      <c r="P1" s="125" t="s">
        <v>52</v>
      </c>
      <c r="Q1" s="125" t="s">
        <v>53</v>
      </c>
      <c r="R1" s="125" t="s">
        <v>54</v>
      </c>
      <c r="S1" s="125" t="s">
        <v>55</v>
      </c>
      <c r="T1" s="125" t="s">
        <v>56</v>
      </c>
      <c r="U1" s="126" t="s">
        <v>57</v>
      </c>
      <c r="V1" s="127" t="s">
        <v>58</v>
      </c>
      <c r="W1" s="128" t="s">
        <v>59</v>
      </c>
      <c r="X1" s="129" t="s">
        <v>60</v>
      </c>
      <c r="Y1" s="130" t="s">
        <v>61</v>
      </c>
      <c r="Z1" s="131" t="s">
        <v>45</v>
      </c>
      <c r="AA1" s="132" t="s">
        <v>42</v>
      </c>
      <c r="AB1" s="35" t="s">
        <v>43</v>
      </c>
      <c r="AC1" s="133" t="s">
        <v>44</v>
      </c>
      <c r="AD1" s="134" t="s">
        <v>50</v>
      </c>
      <c r="AE1" s="35" t="s">
        <v>48</v>
      </c>
      <c r="AF1" s="9" t="s">
        <v>0</v>
      </c>
      <c r="AG1" s="135" t="s">
        <v>51</v>
      </c>
    </row>
    <row r="2" spans="1:33" ht="20.100000000000001" customHeight="1">
      <c r="A2" s="100">
        <v>666</v>
      </c>
      <c r="B2" s="57" t="s">
        <v>22</v>
      </c>
      <c r="C2" s="58" t="s">
        <v>23</v>
      </c>
      <c r="D2" s="82">
        <v>20</v>
      </c>
      <c r="E2" s="83">
        <v>20</v>
      </c>
      <c r="F2" s="83">
        <v>20</v>
      </c>
      <c r="G2" s="83">
        <v>20</v>
      </c>
      <c r="H2" s="83">
        <v>20</v>
      </c>
      <c r="I2" s="83">
        <v>20</v>
      </c>
      <c r="J2" s="84">
        <v>20</v>
      </c>
      <c r="K2" s="83">
        <v>20</v>
      </c>
      <c r="L2" s="83">
        <v>20</v>
      </c>
      <c r="M2" s="83">
        <v>20</v>
      </c>
      <c r="N2" s="83">
        <v>20</v>
      </c>
      <c r="O2" s="85">
        <v>20</v>
      </c>
      <c r="P2" s="85">
        <v>20</v>
      </c>
      <c r="Q2" s="85">
        <v>20</v>
      </c>
      <c r="R2" s="85">
        <v>20</v>
      </c>
      <c r="S2" s="85">
        <v>20</v>
      </c>
      <c r="T2" s="85">
        <v>20</v>
      </c>
      <c r="U2" s="86">
        <v>20</v>
      </c>
      <c r="V2" s="24">
        <v>20</v>
      </c>
      <c r="W2" s="59"/>
      <c r="X2" s="76">
        <v>100</v>
      </c>
      <c r="Y2" s="103">
        <v>100</v>
      </c>
      <c r="Z2" s="67">
        <f>перехват!G25</f>
        <v>0</v>
      </c>
      <c r="AA2" s="60">
        <v>0.42152777777777778</v>
      </c>
      <c r="AB2" s="61">
        <v>0.57847222222222217</v>
      </c>
      <c r="AC2" s="62">
        <f>AB2-AA2</f>
        <v>0.15694444444444439</v>
      </c>
      <c r="AD2" s="24"/>
      <c r="AE2" s="63">
        <f>SUM(D2:Y2)-Z2-AD2</f>
        <v>580</v>
      </c>
      <c r="AF2" s="100">
        <v>666</v>
      </c>
      <c r="AG2" s="31">
        <v>1</v>
      </c>
    </row>
    <row r="3" spans="1:33" ht="20.100000000000001" customHeight="1">
      <c r="A3" s="101">
        <v>222</v>
      </c>
      <c r="B3" s="12" t="s">
        <v>28</v>
      </c>
      <c r="C3" s="13" t="s">
        <v>16</v>
      </c>
      <c r="D3" s="87">
        <v>20</v>
      </c>
      <c r="E3" s="88">
        <v>20</v>
      </c>
      <c r="F3" s="88">
        <v>20</v>
      </c>
      <c r="G3" s="88">
        <v>20</v>
      </c>
      <c r="H3" s="88">
        <v>20</v>
      </c>
      <c r="I3" s="88">
        <v>20</v>
      </c>
      <c r="J3" s="89">
        <v>20</v>
      </c>
      <c r="K3" s="88">
        <v>20</v>
      </c>
      <c r="L3" s="88">
        <v>20</v>
      </c>
      <c r="M3" s="88">
        <v>20</v>
      </c>
      <c r="N3" s="88">
        <v>20</v>
      </c>
      <c r="O3" s="90">
        <v>20</v>
      </c>
      <c r="P3" s="90">
        <v>20</v>
      </c>
      <c r="Q3" s="90">
        <v>20</v>
      </c>
      <c r="R3" s="90">
        <v>20</v>
      </c>
      <c r="S3" s="90">
        <v>20</v>
      </c>
      <c r="T3" s="90">
        <v>20</v>
      </c>
      <c r="U3" s="91">
        <v>20</v>
      </c>
      <c r="V3" s="22">
        <v>20</v>
      </c>
      <c r="W3" s="16"/>
      <c r="X3" s="77">
        <v>100</v>
      </c>
      <c r="Y3" s="104">
        <v>100</v>
      </c>
      <c r="Z3" s="68">
        <f>перехват!G18</f>
        <v>0</v>
      </c>
      <c r="AA3" s="21">
        <v>0.43124999999999997</v>
      </c>
      <c r="AB3" s="25">
        <v>0.625</v>
      </c>
      <c r="AC3" s="23">
        <f>AB3-AA3</f>
        <v>0.19375000000000003</v>
      </c>
      <c r="AD3" s="22"/>
      <c r="AE3" s="30">
        <f>SUM(D3:Y3)-Z3-AD3</f>
        <v>580</v>
      </c>
      <c r="AF3" s="101">
        <v>222</v>
      </c>
      <c r="AG3" s="32">
        <v>2</v>
      </c>
    </row>
    <row r="4" spans="1:33" ht="20.100000000000001" customHeight="1">
      <c r="A4" s="101" t="s">
        <v>84</v>
      </c>
      <c r="B4" s="12" t="s">
        <v>7</v>
      </c>
      <c r="C4" s="13" t="s">
        <v>8</v>
      </c>
      <c r="D4" s="87">
        <v>20</v>
      </c>
      <c r="E4" s="88">
        <v>20</v>
      </c>
      <c r="F4" s="88">
        <v>20</v>
      </c>
      <c r="G4" s="88">
        <v>20</v>
      </c>
      <c r="H4" s="88">
        <v>20</v>
      </c>
      <c r="I4" s="88">
        <v>20</v>
      </c>
      <c r="J4" s="89">
        <v>20</v>
      </c>
      <c r="K4" s="88">
        <v>20</v>
      </c>
      <c r="L4" s="88">
        <v>20</v>
      </c>
      <c r="M4" s="88">
        <v>20</v>
      </c>
      <c r="N4" s="88">
        <v>20</v>
      </c>
      <c r="O4" s="90">
        <v>20</v>
      </c>
      <c r="P4" s="90">
        <v>20</v>
      </c>
      <c r="Q4" s="90">
        <v>20</v>
      </c>
      <c r="R4" s="90">
        <v>20</v>
      </c>
      <c r="S4" s="90">
        <v>20</v>
      </c>
      <c r="T4" s="90">
        <v>20</v>
      </c>
      <c r="U4" s="91">
        <v>20</v>
      </c>
      <c r="V4" s="22">
        <v>20</v>
      </c>
      <c r="W4" s="16"/>
      <c r="X4" s="77">
        <v>100</v>
      </c>
      <c r="Y4" s="104">
        <v>100</v>
      </c>
      <c r="Z4" s="68">
        <f>перехват!G11</f>
        <v>10</v>
      </c>
      <c r="AA4" s="21">
        <v>0.4236111111111111</v>
      </c>
      <c r="AB4" s="25">
        <v>0.64374999999999993</v>
      </c>
      <c r="AC4" s="23">
        <f>AB4-AA4</f>
        <v>0.22013888888888883</v>
      </c>
      <c r="AD4" s="22"/>
      <c r="AE4" s="30">
        <f>SUM(D4:Y4)-Z4-AD4</f>
        <v>570</v>
      </c>
      <c r="AF4" s="101" t="s">
        <v>84</v>
      </c>
      <c r="AG4" s="32">
        <v>3</v>
      </c>
    </row>
    <row r="5" spans="1:33" ht="20.100000000000001" customHeight="1">
      <c r="A5" s="101" t="s">
        <v>85</v>
      </c>
      <c r="B5" s="12" t="s">
        <v>64</v>
      </c>
      <c r="C5" s="13" t="s">
        <v>73</v>
      </c>
      <c r="D5" s="87">
        <v>20</v>
      </c>
      <c r="E5" s="88">
        <v>20</v>
      </c>
      <c r="F5" s="88">
        <v>20</v>
      </c>
      <c r="G5" s="88">
        <v>20</v>
      </c>
      <c r="H5" s="88">
        <v>20</v>
      </c>
      <c r="I5" s="88">
        <v>20</v>
      </c>
      <c r="J5" s="89">
        <v>20</v>
      </c>
      <c r="K5" s="88">
        <v>20</v>
      </c>
      <c r="L5" s="88">
        <v>20</v>
      </c>
      <c r="M5" s="88">
        <v>20</v>
      </c>
      <c r="N5" s="88">
        <v>20</v>
      </c>
      <c r="O5" s="90">
        <v>20</v>
      </c>
      <c r="P5" s="90">
        <v>20</v>
      </c>
      <c r="Q5" s="90">
        <v>20</v>
      </c>
      <c r="R5" s="90">
        <v>20</v>
      </c>
      <c r="S5" s="90">
        <v>20</v>
      </c>
      <c r="T5" s="90">
        <v>20</v>
      </c>
      <c r="U5" s="91">
        <v>20</v>
      </c>
      <c r="V5" s="22">
        <v>20</v>
      </c>
      <c r="W5" s="16"/>
      <c r="X5" s="77">
        <v>100</v>
      </c>
      <c r="Y5" s="104">
        <v>100</v>
      </c>
      <c r="Z5" s="68">
        <f>перехват!G5</f>
        <v>10</v>
      </c>
      <c r="AA5" s="21">
        <v>0.42430555555555555</v>
      </c>
      <c r="AB5" s="25">
        <v>0.69097222222222221</v>
      </c>
      <c r="AC5" s="23">
        <f>AB5-AA5</f>
        <v>0.26666666666666666</v>
      </c>
      <c r="AD5" s="22"/>
      <c r="AE5" s="30">
        <f>SUM(D5:Y5)-Z5-AD5</f>
        <v>570</v>
      </c>
      <c r="AF5" s="101" t="s">
        <v>85</v>
      </c>
      <c r="AG5" s="33">
        <v>4</v>
      </c>
    </row>
    <row r="6" spans="1:33" ht="20.100000000000001" customHeight="1">
      <c r="A6" s="101" t="s">
        <v>86</v>
      </c>
      <c r="B6" s="12" t="s">
        <v>20</v>
      </c>
      <c r="C6" s="13" t="s">
        <v>21</v>
      </c>
      <c r="D6" s="87">
        <v>20</v>
      </c>
      <c r="E6" s="88">
        <v>20</v>
      </c>
      <c r="F6" s="88">
        <v>20</v>
      </c>
      <c r="G6" s="88">
        <v>20</v>
      </c>
      <c r="H6" s="88">
        <v>20</v>
      </c>
      <c r="I6" s="88">
        <v>20</v>
      </c>
      <c r="J6" s="89">
        <v>20</v>
      </c>
      <c r="K6" s="88">
        <v>20</v>
      </c>
      <c r="L6" s="88">
        <v>20</v>
      </c>
      <c r="M6" s="88">
        <v>20</v>
      </c>
      <c r="N6" s="88">
        <v>20</v>
      </c>
      <c r="O6" s="90">
        <v>20</v>
      </c>
      <c r="P6" s="90">
        <v>20</v>
      </c>
      <c r="Q6" s="90">
        <v>20</v>
      </c>
      <c r="R6" s="90">
        <v>20</v>
      </c>
      <c r="S6" s="90">
        <v>20</v>
      </c>
      <c r="T6" s="90">
        <v>20</v>
      </c>
      <c r="U6" s="91">
        <v>20</v>
      </c>
      <c r="V6" s="22">
        <v>20</v>
      </c>
      <c r="W6" s="16"/>
      <c r="X6" s="77">
        <v>100</v>
      </c>
      <c r="Y6" s="104">
        <v>100</v>
      </c>
      <c r="Z6" s="68">
        <f>перехват!G7</f>
        <v>20</v>
      </c>
      <c r="AA6" s="21">
        <v>0.42638888888888887</v>
      </c>
      <c r="AB6" s="25">
        <v>0.63402777777777775</v>
      </c>
      <c r="AC6" s="23">
        <f>AB6-AA6</f>
        <v>0.20763888888888887</v>
      </c>
      <c r="AD6" s="22"/>
      <c r="AE6" s="30">
        <f>SUM(D6:Y6)-Z6-AD6</f>
        <v>560</v>
      </c>
      <c r="AF6" s="101" t="s">
        <v>86</v>
      </c>
      <c r="AG6" s="33">
        <v>5</v>
      </c>
    </row>
    <row r="7" spans="1:33" ht="20.100000000000001" customHeight="1">
      <c r="A7" s="101" t="s">
        <v>87</v>
      </c>
      <c r="B7" s="12" t="s">
        <v>27</v>
      </c>
      <c r="C7" s="13" t="s">
        <v>6</v>
      </c>
      <c r="D7" s="87">
        <v>20</v>
      </c>
      <c r="E7" s="88">
        <v>20</v>
      </c>
      <c r="F7" s="88">
        <v>20</v>
      </c>
      <c r="G7" s="88">
        <v>20</v>
      </c>
      <c r="H7" s="88">
        <v>20</v>
      </c>
      <c r="I7" s="88">
        <v>20</v>
      </c>
      <c r="J7" s="89">
        <v>20</v>
      </c>
      <c r="K7" s="88">
        <v>20</v>
      </c>
      <c r="L7" s="88">
        <v>20</v>
      </c>
      <c r="M7" s="88">
        <v>20</v>
      </c>
      <c r="N7" s="88">
        <v>20</v>
      </c>
      <c r="O7" s="90">
        <v>20</v>
      </c>
      <c r="P7" s="90">
        <v>20</v>
      </c>
      <c r="Q7" s="90">
        <v>20</v>
      </c>
      <c r="R7" s="90">
        <v>20</v>
      </c>
      <c r="S7" s="90">
        <v>20</v>
      </c>
      <c r="T7" s="90">
        <v>20</v>
      </c>
      <c r="U7" s="91">
        <v>20</v>
      </c>
      <c r="V7" s="22">
        <v>20</v>
      </c>
      <c r="W7" s="16"/>
      <c r="X7" s="77">
        <v>100</v>
      </c>
      <c r="Y7" s="104">
        <v>100</v>
      </c>
      <c r="Z7" s="68">
        <f>перехват!G9</f>
        <v>20</v>
      </c>
      <c r="AA7" s="21">
        <v>0.4291666666666667</v>
      </c>
      <c r="AB7" s="25">
        <v>0.68402777777777779</v>
      </c>
      <c r="AC7" s="23">
        <f>AB7-AA7</f>
        <v>0.25486111111111109</v>
      </c>
      <c r="AD7" s="22"/>
      <c r="AE7" s="30">
        <f>SUM(D7:Y7)-Z7-AD7</f>
        <v>560</v>
      </c>
      <c r="AF7" s="101" t="s">
        <v>87</v>
      </c>
      <c r="AG7" s="33">
        <v>6</v>
      </c>
    </row>
    <row r="8" spans="1:33" ht="20.100000000000001" customHeight="1">
      <c r="A8" s="101">
        <v>404</v>
      </c>
      <c r="B8" s="12" t="s">
        <v>69</v>
      </c>
      <c r="C8" s="13" t="s">
        <v>80</v>
      </c>
      <c r="D8" s="87">
        <v>20</v>
      </c>
      <c r="E8" s="88">
        <v>20</v>
      </c>
      <c r="F8" s="88">
        <v>20</v>
      </c>
      <c r="G8" s="88">
        <v>20</v>
      </c>
      <c r="H8" s="88">
        <v>20</v>
      </c>
      <c r="I8" s="88">
        <v>20</v>
      </c>
      <c r="J8" s="89">
        <v>20</v>
      </c>
      <c r="K8" s="88">
        <v>20</v>
      </c>
      <c r="L8" s="88">
        <v>20</v>
      </c>
      <c r="M8" s="88">
        <v>20</v>
      </c>
      <c r="N8" s="88">
        <v>20</v>
      </c>
      <c r="O8" s="90">
        <v>20</v>
      </c>
      <c r="P8" s="90">
        <v>20</v>
      </c>
      <c r="Q8" s="90">
        <v>20</v>
      </c>
      <c r="R8" s="90">
        <v>20</v>
      </c>
      <c r="S8" s="90"/>
      <c r="T8" s="90">
        <v>20</v>
      </c>
      <c r="U8" s="91">
        <v>20</v>
      </c>
      <c r="V8" s="22">
        <v>20</v>
      </c>
      <c r="W8" s="16"/>
      <c r="X8" s="77">
        <v>100</v>
      </c>
      <c r="Y8" s="104">
        <v>100</v>
      </c>
      <c r="Z8" s="68">
        <f>перехват!G23</f>
        <v>10</v>
      </c>
      <c r="AA8" s="21">
        <v>0.42222222222222222</v>
      </c>
      <c r="AB8" s="25">
        <v>0.67013888888888884</v>
      </c>
      <c r="AC8" s="23">
        <f>AB8-AA8</f>
        <v>0.24791666666666662</v>
      </c>
      <c r="AD8" s="22"/>
      <c r="AE8" s="30">
        <f>SUM(D8:Y8)-Z8-AD8</f>
        <v>550</v>
      </c>
      <c r="AF8" s="101">
        <v>404</v>
      </c>
      <c r="AG8" s="33">
        <v>7</v>
      </c>
    </row>
    <row r="9" spans="1:33" ht="20.100000000000001" customHeight="1">
      <c r="A9" s="101" t="s">
        <v>88</v>
      </c>
      <c r="B9" s="12" t="s">
        <v>62</v>
      </c>
      <c r="C9" s="13" t="s">
        <v>71</v>
      </c>
      <c r="D9" s="87">
        <v>20</v>
      </c>
      <c r="E9" s="88">
        <v>20</v>
      </c>
      <c r="F9" s="88">
        <v>20</v>
      </c>
      <c r="G9" s="88">
        <v>20</v>
      </c>
      <c r="H9" s="88">
        <v>20</v>
      </c>
      <c r="I9" s="88">
        <v>20</v>
      </c>
      <c r="J9" s="89">
        <v>20</v>
      </c>
      <c r="K9" s="88">
        <v>20</v>
      </c>
      <c r="L9" s="88">
        <v>20</v>
      </c>
      <c r="M9" s="88">
        <v>20</v>
      </c>
      <c r="N9" s="88">
        <v>20</v>
      </c>
      <c r="O9" s="90">
        <v>20</v>
      </c>
      <c r="P9" s="90">
        <v>20</v>
      </c>
      <c r="Q9" s="90">
        <v>20</v>
      </c>
      <c r="R9" s="90">
        <v>20</v>
      </c>
      <c r="S9" s="90">
        <v>20</v>
      </c>
      <c r="T9" s="90">
        <v>20</v>
      </c>
      <c r="U9" s="91">
        <v>20</v>
      </c>
      <c r="V9" s="22">
        <v>20</v>
      </c>
      <c r="W9" s="16"/>
      <c r="X9" s="77">
        <v>0</v>
      </c>
      <c r="Y9" s="104">
        <v>100</v>
      </c>
      <c r="Z9" s="68">
        <f>перехват!G3</f>
        <v>30</v>
      </c>
      <c r="AA9" s="21">
        <v>0.43194444444444446</v>
      </c>
      <c r="AB9" s="25">
        <v>0.72291666666666676</v>
      </c>
      <c r="AC9" s="23">
        <f>AB9-AA9</f>
        <v>0.2909722222222223</v>
      </c>
      <c r="AD9" s="22"/>
      <c r="AE9" s="30">
        <f>SUM(D9:Y9)-Z9-AD9</f>
        <v>450</v>
      </c>
      <c r="AF9" s="101" t="s">
        <v>88</v>
      </c>
      <c r="AG9" s="33">
        <v>8</v>
      </c>
    </row>
    <row r="10" spans="1:33" ht="20.100000000000001" customHeight="1">
      <c r="A10" s="101" t="s">
        <v>89</v>
      </c>
      <c r="B10" s="12" t="s">
        <v>65</v>
      </c>
      <c r="C10" s="13" t="s">
        <v>75</v>
      </c>
      <c r="D10" s="87">
        <v>20</v>
      </c>
      <c r="E10" s="88">
        <v>20</v>
      </c>
      <c r="F10" s="88">
        <v>20</v>
      </c>
      <c r="G10" s="88">
        <v>20</v>
      </c>
      <c r="H10" s="88">
        <v>20</v>
      </c>
      <c r="I10" s="88">
        <v>20</v>
      </c>
      <c r="J10" s="89">
        <v>20</v>
      </c>
      <c r="K10" s="88">
        <v>20</v>
      </c>
      <c r="L10" s="88">
        <v>20</v>
      </c>
      <c r="M10" s="88">
        <v>20</v>
      </c>
      <c r="N10" s="88">
        <v>20</v>
      </c>
      <c r="O10" s="90">
        <v>20</v>
      </c>
      <c r="P10" s="90">
        <v>20</v>
      </c>
      <c r="Q10" s="90">
        <v>20</v>
      </c>
      <c r="R10" s="90">
        <v>20</v>
      </c>
      <c r="S10" s="90">
        <v>20</v>
      </c>
      <c r="T10" s="90">
        <v>20</v>
      </c>
      <c r="U10" s="91">
        <v>20</v>
      </c>
      <c r="V10" s="22">
        <v>20</v>
      </c>
      <c r="W10" s="16"/>
      <c r="X10" s="77">
        <v>100</v>
      </c>
      <c r="Y10" s="105">
        <v>-50</v>
      </c>
      <c r="Z10" s="68">
        <f>перехват!G10</f>
        <v>0</v>
      </c>
      <c r="AA10" s="21">
        <v>0.41944444444444445</v>
      </c>
      <c r="AB10" s="25">
        <v>0.6479166666666667</v>
      </c>
      <c r="AC10" s="23">
        <f>AB10-AA10</f>
        <v>0.22847222222222224</v>
      </c>
      <c r="AD10" s="22"/>
      <c r="AE10" s="30">
        <f>SUM(D10:Y10)-Z10-AD10</f>
        <v>430</v>
      </c>
      <c r="AF10" s="101" t="s">
        <v>89</v>
      </c>
      <c r="AG10" s="33">
        <v>9</v>
      </c>
    </row>
    <row r="11" spans="1:33" ht="20.100000000000001" customHeight="1">
      <c r="A11" s="101" t="s">
        <v>90</v>
      </c>
      <c r="B11" s="12" t="s">
        <v>63</v>
      </c>
      <c r="C11" s="13" t="s">
        <v>72</v>
      </c>
      <c r="D11" s="87">
        <v>20</v>
      </c>
      <c r="E11" s="88">
        <v>20</v>
      </c>
      <c r="F11" s="88">
        <v>20</v>
      </c>
      <c r="G11" s="88">
        <v>20</v>
      </c>
      <c r="H11" s="88">
        <v>20</v>
      </c>
      <c r="I11" s="88">
        <v>20</v>
      </c>
      <c r="J11" s="89">
        <v>20</v>
      </c>
      <c r="K11" s="88">
        <v>20</v>
      </c>
      <c r="L11" s="88">
        <v>20</v>
      </c>
      <c r="M11" s="88">
        <v>20</v>
      </c>
      <c r="N11" s="88">
        <v>20</v>
      </c>
      <c r="O11" s="90">
        <v>20</v>
      </c>
      <c r="P11" s="90">
        <v>20</v>
      </c>
      <c r="Q11" s="90">
        <v>20</v>
      </c>
      <c r="R11" s="90">
        <v>20</v>
      </c>
      <c r="S11" s="90">
        <v>20</v>
      </c>
      <c r="T11" s="90">
        <v>20</v>
      </c>
      <c r="U11" s="91">
        <v>20</v>
      </c>
      <c r="V11" s="22">
        <v>20</v>
      </c>
      <c r="W11" s="16"/>
      <c r="X11" s="77">
        <v>100</v>
      </c>
      <c r="Y11" s="105">
        <v>-50</v>
      </c>
      <c r="Z11" s="68">
        <f>перехват!G4</f>
        <v>0</v>
      </c>
      <c r="AA11" s="21">
        <v>0.43402777777777773</v>
      </c>
      <c r="AB11" s="25">
        <v>0.71111111111111114</v>
      </c>
      <c r="AC11" s="23">
        <f>AB11-AA11</f>
        <v>0.2770833333333334</v>
      </c>
      <c r="AD11" s="22"/>
      <c r="AE11" s="30">
        <f>SUM(D11:Y11)-Z11-AD11</f>
        <v>430</v>
      </c>
      <c r="AF11" s="101" t="s">
        <v>90</v>
      </c>
      <c r="AG11" s="33">
        <v>10</v>
      </c>
    </row>
    <row r="12" spans="1:33" ht="20.100000000000001" customHeight="1">
      <c r="A12" s="101" t="s">
        <v>91</v>
      </c>
      <c r="B12" s="12" t="s">
        <v>24</v>
      </c>
      <c r="C12" s="13" t="s">
        <v>77</v>
      </c>
      <c r="D12" s="87">
        <v>20</v>
      </c>
      <c r="E12" s="88">
        <v>20</v>
      </c>
      <c r="F12" s="88">
        <v>20</v>
      </c>
      <c r="G12" s="88">
        <v>20</v>
      </c>
      <c r="H12" s="88">
        <v>20</v>
      </c>
      <c r="I12" s="88">
        <v>20</v>
      </c>
      <c r="J12" s="89">
        <v>20</v>
      </c>
      <c r="K12" s="88">
        <v>20</v>
      </c>
      <c r="L12" s="88">
        <v>20</v>
      </c>
      <c r="M12" s="88">
        <v>20</v>
      </c>
      <c r="N12" s="88">
        <v>20</v>
      </c>
      <c r="O12" s="90">
        <v>20</v>
      </c>
      <c r="P12" s="90">
        <v>20</v>
      </c>
      <c r="Q12" s="90">
        <v>20</v>
      </c>
      <c r="R12" s="90">
        <v>20</v>
      </c>
      <c r="S12" s="90">
        <v>20</v>
      </c>
      <c r="T12" s="90">
        <v>20</v>
      </c>
      <c r="U12" s="91">
        <v>20</v>
      </c>
      <c r="V12" s="22">
        <v>20</v>
      </c>
      <c r="W12" s="16"/>
      <c r="X12" s="77">
        <v>100</v>
      </c>
      <c r="Y12" s="105">
        <v>-50</v>
      </c>
      <c r="Z12" s="68">
        <f>перехват!G15</f>
        <v>10</v>
      </c>
      <c r="AA12" s="21">
        <v>0.4284722222222222</v>
      </c>
      <c r="AB12" s="25">
        <v>0.6743055555555556</v>
      </c>
      <c r="AC12" s="23">
        <f>AB12-AA12</f>
        <v>0.2458333333333334</v>
      </c>
      <c r="AD12" s="22"/>
      <c r="AE12" s="30">
        <f>SUM(D12:Y12)-Z12-AD12</f>
        <v>420</v>
      </c>
      <c r="AF12" s="101" t="s">
        <v>91</v>
      </c>
      <c r="AG12" s="33">
        <v>11</v>
      </c>
    </row>
    <row r="13" spans="1:33" ht="20.100000000000001" customHeight="1">
      <c r="A13" s="101">
        <v>306</v>
      </c>
      <c r="B13" s="46" t="s">
        <v>17</v>
      </c>
      <c r="C13" s="13" t="s">
        <v>18</v>
      </c>
      <c r="D13" s="87">
        <v>20</v>
      </c>
      <c r="E13" s="88">
        <v>20</v>
      </c>
      <c r="F13" s="88">
        <v>20</v>
      </c>
      <c r="G13" s="88">
        <v>20</v>
      </c>
      <c r="H13" s="88">
        <v>20</v>
      </c>
      <c r="I13" s="88">
        <v>20</v>
      </c>
      <c r="J13" s="89">
        <v>20</v>
      </c>
      <c r="K13" s="88">
        <v>20</v>
      </c>
      <c r="L13" s="88">
        <v>20</v>
      </c>
      <c r="M13" s="88">
        <v>20</v>
      </c>
      <c r="N13" s="88">
        <v>20</v>
      </c>
      <c r="O13" s="90">
        <v>20</v>
      </c>
      <c r="P13" s="90">
        <v>20</v>
      </c>
      <c r="Q13" s="90">
        <v>20</v>
      </c>
      <c r="R13" s="90">
        <v>20</v>
      </c>
      <c r="S13" s="90">
        <v>20</v>
      </c>
      <c r="T13" s="90">
        <v>20</v>
      </c>
      <c r="U13" s="91">
        <v>20</v>
      </c>
      <c r="V13" s="22">
        <v>20</v>
      </c>
      <c r="W13" s="16"/>
      <c r="X13" s="77">
        <v>100</v>
      </c>
      <c r="Y13" s="105">
        <v>-50</v>
      </c>
      <c r="Z13" s="68">
        <f>перехват!G21</f>
        <v>20</v>
      </c>
      <c r="AA13" s="21">
        <v>0.41805555555555557</v>
      </c>
      <c r="AB13" s="25">
        <v>0.59236111111111112</v>
      </c>
      <c r="AC13" s="23">
        <f>AB13-AA13</f>
        <v>0.17430555555555555</v>
      </c>
      <c r="AD13" s="22"/>
      <c r="AE13" s="30">
        <f>SUM(D13:Y13)-Z13-AD13</f>
        <v>410</v>
      </c>
      <c r="AF13" s="101">
        <v>306</v>
      </c>
      <c r="AG13" s="33">
        <v>12</v>
      </c>
    </row>
    <row r="14" spans="1:33" ht="18.75">
      <c r="A14" s="101">
        <v>299</v>
      </c>
      <c r="B14" s="46" t="s">
        <v>68</v>
      </c>
      <c r="C14" s="13" t="s">
        <v>79</v>
      </c>
      <c r="D14" s="87">
        <v>20</v>
      </c>
      <c r="E14" s="88">
        <v>20</v>
      </c>
      <c r="F14" s="88">
        <v>20</v>
      </c>
      <c r="G14" s="88">
        <v>20</v>
      </c>
      <c r="H14" s="88">
        <v>20</v>
      </c>
      <c r="I14" s="88">
        <v>20</v>
      </c>
      <c r="J14" s="89">
        <v>20</v>
      </c>
      <c r="K14" s="88">
        <v>20</v>
      </c>
      <c r="L14" s="88">
        <v>20</v>
      </c>
      <c r="M14" s="88">
        <v>20</v>
      </c>
      <c r="N14" s="88">
        <v>20</v>
      </c>
      <c r="O14" s="90">
        <v>20</v>
      </c>
      <c r="P14" s="90">
        <v>20</v>
      </c>
      <c r="Q14" s="90">
        <v>20</v>
      </c>
      <c r="R14" s="90">
        <v>20</v>
      </c>
      <c r="S14" s="90">
        <v>20</v>
      </c>
      <c r="T14" s="90">
        <v>20</v>
      </c>
      <c r="U14" s="91">
        <v>20</v>
      </c>
      <c r="V14" s="22">
        <v>20</v>
      </c>
      <c r="W14" s="16"/>
      <c r="X14" s="77">
        <v>100</v>
      </c>
      <c r="Y14" s="105">
        <v>-50</v>
      </c>
      <c r="Z14" s="68">
        <f>перехват!G20</f>
        <v>20</v>
      </c>
      <c r="AA14" s="21">
        <v>0.41736111111111113</v>
      </c>
      <c r="AB14" s="25">
        <v>0.68680555555555556</v>
      </c>
      <c r="AC14" s="23">
        <f>AB14-AA14</f>
        <v>0.26944444444444443</v>
      </c>
      <c r="AD14" s="22"/>
      <c r="AE14" s="30">
        <f>SUM(D14:Y14)-Z14-AD14</f>
        <v>410</v>
      </c>
      <c r="AF14" s="101">
        <v>299</v>
      </c>
      <c r="AG14" s="33">
        <v>13</v>
      </c>
    </row>
    <row r="15" spans="1:33" ht="18.75">
      <c r="A15" s="101" t="s">
        <v>92</v>
      </c>
      <c r="B15" s="47" t="s">
        <v>4</v>
      </c>
      <c r="C15" s="48" t="s">
        <v>5</v>
      </c>
      <c r="D15" s="87">
        <v>20</v>
      </c>
      <c r="E15" s="88">
        <v>20</v>
      </c>
      <c r="F15" s="88">
        <v>20</v>
      </c>
      <c r="G15" s="88">
        <v>20</v>
      </c>
      <c r="H15" s="88">
        <v>20</v>
      </c>
      <c r="I15" s="88">
        <v>20</v>
      </c>
      <c r="J15" s="89">
        <v>20</v>
      </c>
      <c r="K15" s="88">
        <v>20</v>
      </c>
      <c r="L15" s="88">
        <v>20</v>
      </c>
      <c r="M15" s="88">
        <v>20</v>
      </c>
      <c r="N15" s="88">
        <v>20</v>
      </c>
      <c r="O15" s="90">
        <v>20</v>
      </c>
      <c r="P15" s="90">
        <v>20</v>
      </c>
      <c r="Q15" s="90">
        <v>20</v>
      </c>
      <c r="R15" s="90">
        <v>20</v>
      </c>
      <c r="S15" s="92">
        <v>20</v>
      </c>
      <c r="T15" s="92">
        <v>20</v>
      </c>
      <c r="U15" s="93">
        <v>20</v>
      </c>
      <c r="V15" s="94">
        <v>20</v>
      </c>
      <c r="W15" s="49"/>
      <c r="X15" s="77">
        <v>0</v>
      </c>
      <c r="Y15" s="104">
        <v>0</v>
      </c>
      <c r="Z15" s="69">
        <f>перехват!G8</f>
        <v>30</v>
      </c>
      <c r="AA15" s="50">
        <v>0.42777777777777781</v>
      </c>
      <c r="AB15" s="51">
        <v>0.71111111111111114</v>
      </c>
      <c r="AC15" s="52">
        <f>AB15-AA15</f>
        <v>0.28333333333333333</v>
      </c>
      <c r="AD15" s="53"/>
      <c r="AE15" s="54">
        <f>SUM(D15:Y15)-Z15-AD15</f>
        <v>350</v>
      </c>
      <c r="AF15" s="101" t="s">
        <v>92</v>
      </c>
      <c r="AG15" s="33">
        <v>14</v>
      </c>
    </row>
    <row r="16" spans="1:33" ht="18.75">
      <c r="A16" s="101" t="s">
        <v>93</v>
      </c>
      <c r="B16" s="46" t="s">
        <v>9</v>
      </c>
      <c r="C16" s="13" t="s">
        <v>10</v>
      </c>
      <c r="D16" s="87">
        <v>20</v>
      </c>
      <c r="E16" s="88">
        <v>20</v>
      </c>
      <c r="F16" s="88">
        <v>20</v>
      </c>
      <c r="G16" s="88">
        <v>20</v>
      </c>
      <c r="H16" s="88">
        <v>20</v>
      </c>
      <c r="I16" s="88">
        <v>20</v>
      </c>
      <c r="J16" s="89">
        <v>20</v>
      </c>
      <c r="K16" s="88">
        <v>20</v>
      </c>
      <c r="L16" s="88">
        <v>20</v>
      </c>
      <c r="M16" s="88">
        <v>20</v>
      </c>
      <c r="N16" s="88">
        <v>20</v>
      </c>
      <c r="O16" s="90">
        <v>20</v>
      </c>
      <c r="P16" s="90">
        <v>20</v>
      </c>
      <c r="Q16" s="90">
        <v>20</v>
      </c>
      <c r="R16" s="90">
        <v>20</v>
      </c>
      <c r="S16" s="90">
        <v>20</v>
      </c>
      <c r="T16" s="90">
        <v>20</v>
      </c>
      <c r="U16" s="91">
        <v>20</v>
      </c>
      <c r="V16" s="22">
        <v>20</v>
      </c>
      <c r="W16" s="16"/>
      <c r="X16" s="77">
        <v>0</v>
      </c>
      <c r="Y16" s="104">
        <v>0</v>
      </c>
      <c r="Z16" s="68">
        <f>перехват!G13</f>
        <v>40</v>
      </c>
      <c r="AA16" s="21">
        <v>0.42569444444444443</v>
      </c>
      <c r="AB16" s="25">
        <v>0.68402777777777779</v>
      </c>
      <c r="AC16" s="23">
        <f>AB16-AA16</f>
        <v>0.25833333333333336</v>
      </c>
      <c r="AD16" s="22"/>
      <c r="AE16" s="30">
        <f>SUM(D16:Y16)-Z16-AD16</f>
        <v>340</v>
      </c>
      <c r="AF16" s="101" t="s">
        <v>93</v>
      </c>
      <c r="AG16" s="33">
        <v>15</v>
      </c>
    </row>
    <row r="17" spans="1:33" ht="19.5" thickBot="1">
      <c r="A17" s="102">
        <v>583</v>
      </c>
      <c r="B17" s="39" t="s">
        <v>26</v>
      </c>
      <c r="C17" s="40" t="s">
        <v>3</v>
      </c>
      <c r="D17" s="95">
        <v>20</v>
      </c>
      <c r="E17" s="96"/>
      <c r="F17" s="96">
        <v>20</v>
      </c>
      <c r="G17" s="96">
        <v>20</v>
      </c>
      <c r="H17" s="96">
        <v>20</v>
      </c>
      <c r="I17" s="96">
        <v>20</v>
      </c>
      <c r="J17" s="97"/>
      <c r="K17" s="96">
        <v>20</v>
      </c>
      <c r="L17" s="96"/>
      <c r="M17" s="96">
        <v>20</v>
      </c>
      <c r="N17" s="96"/>
      <c r="O17" s="98">
        <v>20</v>
      </c>
      <c r="P17" s="98"/>
      <c r="Q17" s="98">
        <v>20</v>
      </c>
      <c r="R17" s="98"/>
      <c r="S17" s="98"/>
      <c r="T17" s="98">
        <v>20</v>
      </c>
      <c r="U17" s="99">
        <v>20</v>
      </c>
      <c r="V17" s="27">
        <v>20</v>
      </c>
      <c r="W17" s="41"/>
      <c r="X17" s="78">
        <v>0</v>
      </c>
      <c r="Y17" s="106">
        <v>0</v>
      </c>
      <c r="Z17" s="70">
        <f>перехват!G24</f>
        <v>40</v>
      </c>
      <c r="AA17" s="42">
        <v>0.42708333333333331</v>
      </c>
      <c r="AB17" s="43">
        <v>0.75277777777777777</v>
      </c>
      <c r="AC17" s="44">
        <f>AB17-AA17</f>
        <v>0.32569444444444445</v>
      </c>
      <c r="AD17" s="109"/>
      <c r="AE17" s="64">
        <f>SUM(D17:Y17)-Z17-AD17</f>
        <v>200</v>
      </c>
      <c r="AF17" s="102">
        <v>583</v>
      </c>
      <c r="AG17" s="45">
        <v>16</v>
      </c>
    </row>
  </sheetData>
  <sortState ref="A2:AE17">
    <sortCondition descending="1" ref="AE2:AE17"/>
    <sortCondition ref="AC2:AC1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9"/>
  <sheetViews>
    <sheetView topLeftCell="P1" workbookViewId="0">
      <selection activeCell="AF9" sqref="A2:AF9"/>
    </sheetView>
  </sheetViews>
  <sheetFormatPr defaultRowHeight="15"/>
  <cols>
    <col min="1" max="1" width="7" style="2" customWidth="1"/>
    <col min="2" max="2" width="19.5703125" style="15" customWidth="1"/>
    <col min="3" max="3" width="19" style="15" customWidth="1"/>
    <col min="4" max="21" width="6.5703125" style="1" customWidth="1"/>
    <col min="22" max="22" width="15.7109375" style="1" customWidth="1"/>
    <col min="23" max="23" width="16.7109375" style="1" customWidth="1"/>
    <col min="24" max="25" width="11.85546875" style="1" customWidth="1"/>
    <col min="26" max="26" width="12.140625" style="1" customWidth="1"/>
    <col min="27" max="27" width="12.85546875" style="1" customWidth="1"/>
    <col min="28" max="28" width="11.140625" style="1" customWidth="1"/>
    <col min="29" max="30" width="11.5703125" style="1" customWidth="1"/>
    <col min="31" max="31" width="13.85546875" style="1" customWidth="1"/>
    <col min="32" max="32" width="8" style="2" customWidth="1"/>
    <col min="33" max="16384" width="9.140625" style="2"/>
  </cols>
  <sheetData>
    <row r="1" spans="1:33" ht="32.25" thickBot="1">
      <c r="A1" s="121" t="s">
        <v>0</v>
      </c>
      <c r="B1" s="36" t="s">
        <v>1</v>
      </c>
      <c r="C1" s="37" t="s">
        <v>2</v>
      </c>
      <c r="D1" s="122" t="s">
        <v>31</v>
      </c>
      <c r="E1" s="123" t="s">
        <v>49</v>
      </c>
      <c r="F1" s="123" t="s">
        <v>32</v>
      </c>
      <c r="G1" s="123" t="s">
        <v>33</v>
      </c>
      <c r="H1" s="123" t="s">
        <v>34</v>
      </c>
      <c r="I1" s="123" t="s">
        <v>35</v>
      </c>
      <c r="J1" s="124" t="s">
        <v>36</v>
      </c>
      <c r="K1" s="123" t="s">
        <v>37</v>
      </c>
      <c r="L1" s="123" t="s">
        <v>38</v>
      </c>
      <c r="M1" s="123" t="s">
        <v>39</v>
      </c>
      <c r="N1" s="123" t="s">
        <v>40</v>
      </c>
      <c r="O1" s="125" t="s">
        <v>41</v>
      </c>
      <c r="P1" s="125" t="s">
        <v>52</v>
      </c>
      <c r="Q1" s="125" t="s">
        <v>53</v>
      </c>
      <c r="R1" s="125" t="s">
        <v>54</v>
      </c>
      <c r="S1" s="125" t="s">
        <v>55</v>
      </c>
      <c r="T1" s="125" t="s">
        <v>56</v>
      </c>
      <c r="U1" s="126" t="s">
        <v>57</v>
      </c>
      <c r="V1" s="127" t="s">
        <v>58</v>
      </c>
      <c r="W1" s="128" t="s">
        <v>59</v>
      </c>
      <c r="X1" s="129" t="s">
        <v>60</v>
      </c>
      <c r="Y1" s="130" t="s">
        <v>61</v>
      </c>
      <c r="Z1" s="131" t="s">
        <v>45</v>
      </c>
      <c r="AA1" s="132" t="s">
        <v>42</v>
      </c>
      <c r="AB1" s="35" t="s">
        <v>43</v>
      </c>
      <c r="AC1" s="133" t="s">
        <v>44</v>
      </c>
      <c r="AD1" s="134" t="s">
        <v>50</v>
      </c>
      <c r="AE1" s="35" t="s">
        <v>48</v>
      </c>
      <c r="AF1" s="9" t="s">
        <v>0</v>
      </c>
      <c r="AG1" s="135" t="s">
        <v>51</v>
      </c>
    </row>
    <row r="2" spans="1:33" ht="20.100000000000001" customHeight="1">
      <c r="A2" s="110" t="s">
        <v>94</v>
      </c>
      <c r="B2" s="10" t="s">
        <v>11</v>
      </c>
      <c r="C2" s="11" t="s">
        <v>12</v>
      </c>
      <c r="D2" s="111">
        <v>20</v>
      </c>
      <c r="E2" s="112">
        <v>20</v>
      </c>
      <c r="F2" s="112">
        <v>20</v>
      </c>
      <c r="G2" s="112">
        <v>20</v>
      </c>
      <c r="H2" s="112">
        <v>20</v>
      </c>
      <c r="I2" s="112">
        <v>20</v>
      </c>
      <c r="J2" s="113">
        <v>20</v>
      </c>
      <c r="K2" s="112">
        <v>20</v>
      </c>
      <c r="L2" s="112">
        <v>20</v>
      </c>
      <c r="M2" s="112">
        <v>20</v>
      </c>
      <c r="N2" s="112">
        <v>20</v>
      </c>
      <c r="O2" s="92">
        <v>20</v>
      </c>
      <c r="P2" s="92">
        <v>20</v>
      </c>
      <c r="Q2" s="92">
        <v>20</v>
      </c>
      <c r="R2" s="92">
        <v>20</v>
      </c>
      <c r="S2" s="92">
        <v>20</v>
      </c>
      <c r="T2" s="92">
        <v>20</v>
      </c>
      <c r="U2" s="93">
        <v>20</v>
      </c>
      <c r="V2" s="94">
        <v>20</v>
      </c>
      <c r="W2" s="20"/>
      <c r="X2" s="114">
        <v>100</v>
      </c>
      <c r="Y2" s="115">
        <v>100</v>
      </c>
      <c r="Z2" s="72">
        <f>перехват!G14</f>
        <v>10</v>
      </c>
      <c r="AA2" s="116">
        <v>0.4201388888888889</v>
      </c>
      <c r="AB2" s="117">
        <v>0.6118055555555556</v>
      </c>
      <c r="AC2" s="118">
        <f>AB2-AA2</f>
        <v>0.19166666666666671</v>
      </c>
      <c r="AD2" s="94"/>
      <c r="AE2" s="119">
        <f>SUM(D2:Y2)-Z2-AD2</f>
        <v>570</v>
      </c>
      <c r="AF2" s="110" t="s">
        <v>94</v>
      </c>
      <c r="AG2" s="120">
        <v>1</v>
      </c>
    </row>
    <row r="3" spans="1:33" ht="20.100000000000001" customHeight="1">
      <c r="A3" s="107">
        <v>179</v>
      </c>
      <c r="B3" s="12" t="s">
        <v>15</v>
      </c>
      <c r="C3" s="13" t="s">
        <v>30</v>
      </c>
      <c r="D3" s="87">
        <v>20</v>
      </c>
      <c r="E3" s="88">
        <v>20</v>
      </c>
      <c r="F3" s="88">
        <v>20</v>
      </c>
      <c r="G3" s="88">
        <v>20</v>
      </c>
      <c r="H3" s="88">
        <v>20</v>
      </c>
      <c r="I3" s="88">
        <v>20</v>
      </c>
      <c r="J3" s="89">
        <v>20</v>
      </c>
      <c r="K3" s="88">
        <v>20</v>
      </c>
      <c r="L3" s="88">
        <v>20</v>
      </c>
      <c r="M3" s="88">
        <v>20</v>
      </c>
      <c r="N3" s="88">
        <v>20</v>
      </c>
      <c r="O3" s="90">
        <v>20</v>
      </c>
      <c r="P3" s="90">
        <v>20</v>
      </c>
      <c r="Q3" s="90">
        <v>20</v>
      </c>
      <c r="R3" s="90">
        <v>20</v>
      </c>
      <c r="S3" s="90"/>
      <c r="T3" s="90">
        <v>20</v>
      </c>
      <c r="U3" s="91">
        <v>20</v>
      </c>
      <c r="V3" s="22">
        <v>20</v>
      </c>
      <c r="W3" s="16"/>
      <c r="X3" s="74">
        <v>100</v>
      </c>
      <c r="Y3" s="77">
        <v>100</v>
      </c>
      <c r="Z3" s="71">
        <f>перехват!G17</f>
        <v>0</v>
      </c>
      <c r="AA3" s="21">
        <v>0.42291666666666666</v>
      </c>
      <c r="AB3" s="25">
        <v>0.70694444444444438</v>
      </c>
      <c r="AC3" s="23">
        <f>AB3-AA3</f>
        <v>0.28402777777777771</v>
      </c>
      <c r="AD3" s="22"/>
      <c r="AE3" s="65">
        <f>SUM(D3:Y3)-Z3-AD3</f>
        <v>560</v>
      </c>
      <c r="AF3" s="107">
        <v>179</v>
      </c>
      <c r="AG3" s="32">
        <v>2</v>
      </c>
    </row>
    <row r="4" spans="1:33" ht="20.100000000000001" customHeight="1">
      <c r="A4" s="107">
        <v>391</v>
      </c>
      <c r="B4" s="12" t="s">
        <v>29</v>
      </c>
      <c r="C4" s="13" t="s">
        <v>19</v>
      </c>
      <c r="D4" s="87">
        <v>20</v>
      </c>
      <c r="E4" s="88">
        <v>20</v>
      </c>
      <c r="F4" s="88">
        <v>20</v>
      </c>
      <c r="G4" s="88">
        <v>20</v>
      </c>
      <c r="H4" s="88">
        <v>20</v>
      </c>
      <c r="I4" s="88">
        <v>20</v>
      </c>
      <c r="J4" s="89">
        <v>20</v>
      </c>
      <c r="K4" s="88">
        <v>20</v>
      </c>
      <c r="L4" s="88">
        <v>20</v>
      </c>
      <c r="M4" s="88">
        <v>20</v>
      </c>
      <c r="N4" s="88">
        <v>20</v>
      </c>
      <c r="O4" s="90">
        <v>20</v>
      </c>
      <c r="P4" s="90">
        <v>20</v>
      </c>
      <c r="Q4" s="90">
        <v>20</v>
      </c>
      <c r="R4" s="90">
        <v>20</v>
      </c>
      <c r="S4" s="90">
        <v>20</v>
      </c>
      <c r="T4" s="90">
        <v>20</v>
      </c>
      <c r="U4" s="91">
        <v>20</v>
      </c>
      <c r="V4" s="22">
        <v>20</v>
      </c>
      <c r="W4" s="16"/>
      <c r="X4" s="74">
        <v>100</v>
      </c>
      <c r="Y4" s="79">
        <v>-50</v>
      </c>
      <c r="Z4" s="71">
        <f>перехват!G22</f>
        <v>0</v>
      </c>
      <c r="AA4" s="21">
        <v>0.41666666666666669</v>
      </c>
      <c r="AB4" s="25">
        <v>0.62291666666666667</v>
      </c>
      <c r="AC4" s="23">
        <f>AB4-AA4</f>
        <v>0.20624999999999999</v>
      </c>
      <c r="AD4" s="22"/>
      <c r="AE4" s="65">
        <f>SUM(D4:Y4)-Z4-AD4</f>
        <v>430</v>
      </c>
      <c r="AF4" s="107">
        <v>391</v>
      </c>
      <c r="AG4" s="32">
        <v>3</v>
      </c>
    </row>
    <row r="5" spans="1:33" ht="20.100000000000001" customHeight="1">
      <c r="A5" s="107">
        <v>100</v>
      </c>
      <c r="B5" s="12" t="s">
        <v>13</v>
      </c>
      <c r="C5" s="13" t="s">
        <v>14</v>
      </c>
      <c r="D5" s="87">
        <v>20</v>
      </c>
      <c r="E5" s="88">
        <v>20</v>
      </c>
      <c r="F5" s="88">
        <v>20</v>
      </c>
      <c r="G5" s="88">
        <v>20</v>
      </c>
      <c r="H5" s="88">
        <v>20</v>
      </c>
      <c r="I5" s="88">
        <v>20</v>
      </c>
      <c r="J5" s="89">
        <v>20</v>
      </c>
      <c r="K5" s="88">
        <v>20</v>
      </c>
      <c r="L5" s="88">
        <v>20</v>
      </c>
      <c r="M5" s="88">
        <v>20</v>
      </c>
      <c r="N5" s="88">
        <v>20</v>
      </c>
      <c r="O5" s="90">
        <v>20</v>
      </c>
      <c r="P5" s="90">
        <v>20</v>
      </c>
      <c r="Q5" s="90">
        <v>20</v>
      </c>
      <c r="R5" s="90">
        <v>20</v>
      </c>
      <c r="S5" s="90">
        <v>20</v>
      </c>
      <c r="T5" s="90">
        <v>20</v>
      </c>
      <c r="U5" s="91">
        <v>20</v>
      </c>
      <c r="V5" s="22">
        <v>20</v>
      </c>
      <c r="W5" s="16"/>
      <c r="X5" s="74">
        <v>100</v>
      </c>
      <c r="Y5" s="79">
        <v>-50</v>
      </c>
      <c r="Z5" s="71">
        <f>перехват!G16</f>
        <v>0</v>
      </c>
      <c r="AA5" s="21">
        <v>0.42083333333333334</v>
      </c>
      <c r="AB5" s="25">
        <v>0.65694444444444444</v>
      </c>
      <c r="AC5" s="23">
        <f>AB5-AA5</f>
        <v>0.2361111111111111</v>
      </c>
      <c r="AD5" s="22"/>
      <c r="AE5" s="65">
        <f>SUM(D5:Y5)-Z5-AD5</f>
        <v>430</v>
      </c>
      <c r="AF5" s="107">
        <v>100</v>
      </c>
      <c r="AG5" s="33">
        <v>4</v>
      </c>
    </row>
    <row r="6" spans="1:33" ht="20.100000000000001" customHeight="1">
      <c r="A6" s="107" t="s">
        <v>95</v>
      </c>
      <c r="B6" s="12" t="s">
        <v>66</v>
      </c>
      <c r="C6" s="13" t="s">
        <v>76</v>
      </c>
      <c r="D6" s="87">
        <v>20</v>
      </c>
      <c r="E6" s="88">
        <v>20</v>
      </c>
      <c r="F6" s="88">
        <v>20</v>
      </c>
      <c r="G6" s="88">
        <v>20</v>
      </c>
      <c r="H6" s="88">
        <v>20</v>
      </c>
      <c r="I6" s="88">
        <v>20</v>
      </c>
      <c r="J6" s="89">
        <v>20</v>
      </c>
      <c r="K6" s="88">
        <v>20</v>
      </c>
      <c r="L6" s="88">
        <v>20</v>
      </c>
      <c r="M6" s="88">
        <v>20</v>
      </c>
      <c r="N6" s="88">
        <v>20</v>
      </c>
      <c r="O6" s="90">
        <v>20</v>
      </c>
      <c r="P6" s="90">
        <v>20</v>
      </c>
      <c r="Q6" s="90">
        <v>20</v>
      </c>
      <c r="R6" s="90">
        <v>20</v>
      </c>
      <c r="S6" s="90">
        <v>20</v>
      </c>
      <c r="T6" s="90">
        <v>20</v>
      </c>
      <c r="U6" s="91">
        <v>20</v>
      </c>
      <c r="V6" s="22">
        <v>20</v>
      </c>
      <c r="W6" s="16"/>
      <c r="X6" s="74">
        <v>100</v>
      </c>
      <c r="Y6" s="79">
        <v>-50</v>
      </c>
      <c r="Z6" s="71">
        <f>перехват!G12</f>
        <v>10</v>
      </c>
      <c r="AA6" s="21">
        <v>0.42986111111111108</v>
      </c>
      <c r="AB6" s="25">
        <v>0.60763888888888895</v>
      </c>
      <c r="AC6" s="23">
        <f>AB6-AA6</f>
        <v>0.17777777777777787</v>
      </c>
      <c r="AD6" s="22"/>
      <c r="AE6" s="65">
        <f>SUM(D6:Y6)-Z6-AD6</f>
        <v>420</v>
      </c>
      <c r="AF6" s="107" t="s">
        <v>95</v>
      </c>
      <c r="AG6" s="33">
        <v>5</v>
      </c>
    </row>
    <row r="7" spans="1:33" ht="20.100000000000001" customHeight="1">
      <c r="A7" s="107">
        <v>703</v>
      </c>
      <c r="B7" s="12" t="s">
        <v>70</v>
      </c>
      <c r="C7" s="13" t="s">
        <v>81</v>
      </c>
      <c r="D7" s="87">
        <v>20</v>
      </c>
      <c r="E7" s="88">
        <v>20</v>
      </c>
      <c r="F7" s="88">
        <v>20</v>
      </c>
      <c r="G7" s="88">
        <v>20</v>
      </c>
      <c r="H7" s="88">
        <v>20</v>
      </c>
      <c r="I7" s="88">
        <v>20</v>
      </c>
      <c r="J7" s="89">
        <v>20</v>
      </c>
      <c r="K7" s="88">
        <v>20</v>
      </c>
      <c r="L7" s="88">
        <v>20</v>
      </c>
      <c r="M7" s="88">
        <v>20</v>
      </c>
      <c r="N7" s="88">
        <v>20</v>
      </c>
      <c r="O7" s="90">
        <v>20</v>
      </c>
      <c r="P7" s="90">
        <v>20</v>
      </c>
      <c r="Q7" s="90">
        <v>20</v>
      </c>
      <c r="R7" s="90">
        <v>20</v>
      </c>
      <c r="S7" s="90">
        <v>20</v>
      </c>
      <c r="T7" s="90">
        <v>20</v>
      </c>
      <c r="U7" s="91">
        <v>20</v>
      </c>
      <c r="V7" s="22">
        <v>20</v>
      </c>
      <c r="W7" s="16"/>
      <c r="X7" s="74">
        <v>100</v>
      </c>
      <c r="Y7" s="79">
        <v>-50</v>
      </c>
      <c r="Z7" s="71">
        <f>перехват!G26</f>
        <v>40</v>
      </c>
      <c r="AA7" s="21">
        <v>0.41875000000000001</v>
      </c>
      <c r="AB7" s="25">
        <v>0.6875</v>
      </c>
      <c r="AC7" s="23">
        <f>AB7-AA7</f>
        <v>0.26874999999999999</v>
      </c>
      <c r="AD7" s="22"/>
      <c r="AE7" s="65">
        <f>SUM(D7:Y7)-Z7-AD7</f>
        <v>390</v>
      </c>
      <c r="AF7" s="107">
        <v>703</v>
      </c>
      <c r="AG7" s="33">
        <v>6</v>
      </c>
    </row>
    <row r="8" spans="1:33" ht="18.75">
      <c r="A8" s="107" t="s">
        <v>96</v>
      </c>
      <c r="B8" s="46" t="s">
        <v>25</v>
      </c>
      <c r="C8" s="13" t="s">
        <v>74</v>
      </c>
      <c r="D8" s="87">
        <v>20</v>
      </c>
      <c r="E8" s="88">
        <v>20</v>
      </c>
      <c r="F8" s="88">
        <v>20</v>
      </c>
      <c r="G8" s="88">
        <v>20</v>
      </c>
      <c r="H8" s="88">
        <v>20</v>
      </c>
      <c r="I8" s="88"/>
      <c r="J8" s="89">
        <v>20</v>
      </c>
      <c r="K8" s="88">
        <v>20</v>
      </c>
      <c r="L8" s="88">
        <v>20</v>
      </c>
      <c r="M8" s="88">
        <v>20</v>
      </c>
      <c r="N8" s="88">
        <v>20</v>
      </c>
      <c r="O8" s="90"/>
      <c r="P8" s="90">
        <v>20</v>
      </c>
      <c r="Q8" s="90">
        <v>20</v>
      </c>
      <c r="R8" s="90">
        <v>20</v>
      </c>
      <c r="S8" s="90">
        <v>20</v>
      </c>
      <c r="T8" s="90"/>
      <c r="U8" s="91"/>
      <c r="V8" s="160">
        <v>-40</v>
      </c>
      <c r="W8" s="16"/>
      <c r="X8" s="74">
        <v>0</v>
      </c>
      <c r="Y8" s="77">
        <v>100</v>
      </c>
      <c r="Z8" s="71">
        <f>перехват!G6</f>
        <v>0</v>
      </c>
      <c r="AA8" s="21">
        <v>0.43055555555555558</v>
      </c>
      <c r="AB8" s="25">
        <v>0.75624999999999998</v>
      </c>
      <c r="AC8" s="23">
        <f>AB8-AA8</f>
        <v>0.3256944444444444</v>
      </c>
      <c r="AD8" s="162"/>
      <c r="AE8" s="65">
        <f>SUM(D8:Y8)-Z8-AD8</f>
        <v>340</v>
      </c>
      <c r="AF8" s="107" t="s">
        <v>96</v>
      </c>
      <c r="AG8" s="33">
        <v>7</v>
      </c>
    </row>
    <row r="9" spans="1:33" ht="19.5" thickBot="1">
      <c r="A9" s="108">
        <v>282</v>
      </c>
      <c r="B9" s="38" t="s">
        <v>67</v>
      </c>
      <c r="C9" s="14" t="s">
        <v>78</v>
      </c>
      <c r="D9" s="95">
        <v>20</v>
      </c>
      <c r="E9" s="96">
        <v>20</v>
      </c>
      <c r="F9" s="96">
        <v>20</v>
      </c>
      <c r="G9" s="96">
        <v>20</v>
      </c>
      <c r="H9" s="96">
        <v>20</v>
      </c>
      <c r="I9" s="96">
        <v>20</v>
      </c>
      <c r="J9" s="97">
        <v>20</v>
      </c>
      <c r="K9" s="96">
        <v>20</v>
      </c>
      <c r="L9" s="96">
        <v>20</v>
      </c>
      <c r="M9" s="96">
        <v>20</v>
      </c>
      <c r="N9" s="96">
        <v>20</v>
      </c>
      <c r="O9" s="98">
        <v>20</v>
      </c>
      <c r="P9" s="98">
        <v>20</v>
      </c>
      <c r="Q9" s="98">
        <v>20</v>
      </c>
      <c r="R9" s="98">
        <v>20</v>
      </c>
      <c r="S9" s="98"/>
      <c r="T9" s="98">
        <v>20</v>
      </c>
      <c r="U9" s="99">
        <v>20</v>
      </c>
      <c r="V9" s="27">
        <v>20</v>
      </c>
      <c r="W9" s="17"/>
      <c r="X9" s="75">
        <v>0</v>
      </c>
      <c r="Y9" s="161">
        <v>-50</v>
      </c>
      <c r="Z9" s="73">
        <f>перехват!G19</f>
        <v>10</v>
      </c>
      <c r="AA9" s="26">
        <v>0.42499999999999999</v>
      </c>
      <c r="AB9" s="29">
        <v>0.7090277777777777</v>
      </c>
      <c r="AC9" s="28">
        <f>AB9-AA9</f>
        <v>0.28402777777777771</v>
      </c>
      <c r="AD9" s="27"/>
      <c r="AE9" s="66">
        <f>SUM(D9:Y9)-Z9-AD9</f>
        <v>300</v>
      </c>
      <c r="AF9" s="108">
        <v>282</v>
      </c>
      <c r="AG9" s="34">
        <v>8</v>
      </c>
    </row>
  </sheetData>
  <sortState ref="A2:AF9">
    <sortCondition descending="1" ref="AE2:AE9"/>
    <sortCondition ref="AC2:AC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9"/>
  <sheetViews>
    <sheetView topLeftCell="A7" workbookViewId="0">
      <selection activeCell="G31" sqref="G31"/>
    </sheetView>
  </sheetViews>
  <sheetFormatPr defaultRowHeight="15"/>
  <cols>
    <col min="1" max="1" width="9.42578125" style="2" customWidth="1"/>
    <col min="2" max="5" width="10" style="1" customWidth="1"/>
    <col min="6" max="7" width="9.140625" style="1"/>
    <col min="8" max="16384" width="9.140625" style="2"/>
  </cols>
  <sheetData>
    <row r="1" spans="1:9" ht="15.75" thickBot="1">
      <c r="A1" s="143"/>
      <c r="B1" s="144"/>
      <c r="C1" s="144"/>
      <c r="D1" s="144"/>
      <c r="E1" s="144"/>
      <c r="F1" s="144"/>
      <c r="G1" s="145"/>
    </row>
    <row r="2" spans="1:9" ht="21.75" customHeight="1" thickBot="1">
      <c r="A2" s="150" t="s">
        <v>0</v>
      </c>
      <c r="B2" s="151" t="s">
        <v>97</v>
      </c>
      <c r="C2" s="152" t="s">
        <v>97</v>
      </c>
      <c r="D2" s="152" t="s">
        <v>97</v>
      </c>
      <c r="E2" s="153" t="s">
        <v>97</v>
      </c>
      <c r="F2" s="154" t="s">
        <v>46</v>
      </c>
      <c r="G2" s="155" t="s">
        <v>47</v>
      </c>
    </row>
    <row r="3" spans="1:9" ht="18" customHeight="1">
      <c r="A3" s="18">
        <v>1</v>
      </c>
      <c r="B3" s="148">
        <v>0.47500000000000003</v>
      </c>
      <c r="C3" s="149">
        <v>0.50624999999999998</v>
      </c>
      <c r="D3" s="149">
        <v>0.56458333333333333</v>
      </c>
      <c r="E3" s="6"/>
      <c r="F3" s="156">
        <v>3</v>
      </c>
      <c r="G3" s="69">
        <f>F3*10</f>
        <v>30</v>
      </c>
      <c r="I3" s="5"/>
    </row>
    <row r="4" spans="1:9" ht="18" customHeight="1">
      <c r="A4" s="19">
        <v>2</v>
      </c>
      <c r="B4" s="7"/>
      <c r="C4" s="4"/>
      <c r="D4" s="4"/>
      <c r="E4" s="8"/>
      <c r="F4" s="157">
        <v>0</v>
      </c>
      <c r="G4" s="68">
        <f t="shared" ref="G4:G25" si="0">F4*10</f>
        <v>0</v>
      </c>
    </row>
    <row r="5" spans="1:9" ht="18" customHeight="1">
      <c r="A5" s="19">
        <v>3</v>
      </c>
      <c r="B5" s="136">
        <v>0.62430555555555556</v>
      </c>
      <c r="C5" s="4"/>
      <c r="D5" s="4"/>
      <c r="E5" s="8"/>
      <c r="F5" s="157">
        <v>1</v>
      </c>
      <c r="G5" s="68">
        <f t="shared" si="0"/>
        <v>10</v>
      </c>
    </row>
    <row r="6" spans="1:9" ht="18" customHeight="1">
      <c r="A6" s="146">
        <v>8</v>
      </c>
      <c r="B6" s="7"/>
      <c r="C6" s="3"/>
      <c r="D6" s="3"/>
      <c r="E6" s="8"/>
      <c r="F6" s="157">
        <v>0</v>
      </c>
      <c r="G6" s="68">
        <f t="shared" si="0"/>
        <v>0</v>
      </c>
    </row>
    <row r="7" spans="1:9" ht="18" customHeight="1">
      <c r="A7" s="19">
        <v>10</v>
      </c>
      <c r="B7" s="136">
        <v>0.50416666666666665</v>
      </c>
      <c r="C7" s="56">
        <v>0.55555555555555558</v>
      </c>
      <c r="D7" s="3"/>
      <c r="E7" s="8"/>
      <c r="F7" s="157">
        <v>2</v>
      </c>
      <c r="G7" s="68">
        <f t="shared" si="0"/>
        <v>20</v>
      </c>
    </row>
    <row r="8" spans="1:9" ht="18" customHeight="1">
      <c r="A8" s="19">
        <v>13</v>
      </c>
      <c r="B8" s="137">
        <v>0.57986111111111105</v>
      </c>
      <c r="C8" s="55">
        <v>0.64236111111111105</v>
      </c>
      <c r="D8" s="56">
        <v>0.64236111111111105</v>
      </c>
      <c r="E8" s="8"/>
      <c r="F8" s="157">
        <v>3</v>
      </c>
      <c r="G8" s="68">
        <f t="shared" si="0"/>
        <v>30</v>
      </c>
    </row>
    <row r="9" spans="1:9" ht="18" customHeight="1">
      <c r="A9" s="19">
        <v>22</v>
      </c>
      <c r="B9" s="137">
        <v>0.48819444444444443</v>
      </c>
      <c r="C9" s="56">
        <v>0.56874999999999998</v>
      </c>
      <c r="D9" s="3"/>
      <c r="E9" s="8"/>
      <c r="F9" s="157">
        <v>2</v>
      </c>
      <c r="G9" s="68">
        <f t="shared" si="0"/>
        <v>20</v>
      </c>
    </row>
    <row r="10" spans="1:9" ht="18" customHeight="1">
      <c r="A10" s="19">
        <v>23</v>
      </c>
      <c r="B10" s="7"/>
      <c r="C10" s="3"/>
      <c r="D10" s="3"/>
      <c r="E10" s="8"/>
      <c r="F10" s="157">
        <v>0</v>
      </c>
      <c r="G10" s="68">
        <f t="shared" si="0"/>
        <v>0</v>
      </c>
    </row>
    <row r="11" spans="1:9" ht="18" customHeight="1">
      <c r="A11" s="19">
        <v>27</v>
      </c>
      <c r="B11" s="137">
        <v>0.62847222222222221</v>
      </c>
      <c r="C11" s="3"/>
      <c r="D11" s="3"/>
      <c r="E11" s="8"/>
      <c r="F11" s="157">
        <v>1</v>
      </c>
      <c r="G11" s="68">
        <f t="shared" si="0"/>
        <v>10</v>
      </c>
    </row>
    <row r="12" spans="1:9" ht="18" customHeight="1">
      <c r="A12" s="146">
        <v>38</v>
      </c>
      <c r="B12" s="137">
        <v>0.57638888888888895</v>
      </c>
      <c r="C12" s="3"/>
      <c r="D12" s="3"/>
      <c r="E12" s="8"/>
      <c r="F12" s="157">
        <v>1</v>
      </c>
      <c r="G12" s="68">
        <f t="shared" si="0"/>
        <v>10</v>
      </c>
    </row>
    <row r="13" spans="1:9" ht="18" customHeight="1">
      <c r="A13" s="19">
        <v>42</v>
      </c>
      <c r="B13" s="137">
        <v>0.50486111111111109</v>
      </c>
      <c r="C13" s="56">
        <v>0.50763888888888886</v>
      </c>
      <c r="D13" s="56">
        <v>0.53819444444444442</v>
      </c>
      <c r="E13" s="138">
        <v>0.54166666666666663</v>
      </c>
      <c r="F13" s="157">
        <v>4</v>
      </c>
      <c r="G13" s="68">
        <f t="shared" si="0"/>
        <v>40</v>
      </c>
    </row>
    <row r="14" spans="1:9" ht="18" customHeight="1">
      <c r="A14" s="146">
        <v>77</v>
      </c>
      <c r="B14" s="136">
        <v>0.5444444444444444</v>
      </c>
      <c r="C14" s="3"/>
      <c r="D14" s="3"/>
      <c r="E14" s="8"/>
      <c r="F14" s="157">
        <v>1</v>
      </c>
      <c r="G14" s="68">
        <f t="shared" si="0"/>
        <v>10</v>
      </c>
    </row>
    <row r="15" spans="1:9" ht="18" customHeight="1">
      <c r="A15" s="19">
        <v>99</v>
      </c>
      <c r="B15" s="137">
        <v>0.66527777777777775</v>
      </c>
      <c r="C15" s="3"/>
      <c r="D15" s="3"/>
      <c r="E15" s="8"/>
      <c r="F15" s="157">
        <v>1</v>
      </c>
      <c r="G15" s="68">
        <f t="shared" si="0"/>
        <v>10</v>
      </c>
    </row>
    <row r="16" spans="1:9" ht="18" customHeight="1">
      <c r="A16" s="146">
        <v>100</v>
      </c>
      <c r="B16" s="7"/>
      <c r="C16" s="3"/>
      <c r="D16" s="3"/>
      <c r="E16" s="8"/>
      <c r="F16" s="157">
        <v>0</v>
      </c>
      <c r="G16" s="68">
        <f t="shared" si="0"/>
        <v>0</v>
      </c>
    </row>
    <row r="17" spans="1:7" ht="18" customHeight="1">
      <c r="A17" s="146">
        <v>179</v>
      </c>
      <c r="B17" s="7"/>
      <c r="C17" s="3"/>
      <c r="D17" s="3"/>
      <c r="E17" s="8"/>
      <c r="F17" s="157">
        <v>0</v>
      </c>
      <c r="G17" s="68">
        <f t="shared" si="0"/>
        <v>0</v>
      </c>
    </row>
    <row r="18" spans="1:7" ht="18" customHeight="1">
      <c r="A18" s="19">
        <v>222</v>
      </c>
      <c r="B18" s="7"/>
      <c r="C18" s="3"/>
      <c r="D18" s="3"/>
      <c r="E18" s="8"/>
      <c r="F18" s="157">
        <v>0</v>
      </c>
      <c r="G18" s="68">
        <f t="shared" si="0"/>
        <v>0</v>
      </c>
    </row>
    <row r="19" spans="1:7" ht="18" customHeight="1">
      <c r="A19" s="146">
        <v>282</v>
      </c>
      <c r="B19" s="137">
        <v>0.63541666666666663</v>
      </c>
      <c r="C19" s="3"/>
      <c r="D19" s="3"/>
      <c r="E19" s="8"/>
      <c r="F19" s="157">
        <v>1</v>
      </c>
      <c r="G19" s="68">
        <f t="shared" si="0"/>
        <v>10</v>
      </c>
    </row>
    <row r="20" spans="1:7" ht="18" customHeight="1">
      <c r="A20" s="19">
        <v>299</v>
      </c>
      <c r="B20" s="136">
        <v>0.46111111111111108</v>
      </c>
      <c r="C20" s="56">
        <v>0.47500000000000003</v>
      </c>
      <c r="D20" s="3"/>
      <c r="E20" s="8"/>
      <c r="F20" s="157">
        <v>2</v>
      </c>
      <c r="G20" s="68">
        <f t="shared" si="0"/>
        <v>20</v>
      </c>
    </row>
    <row r="21" spans="1:7" ht="18" customHeight="1">
      <c r="A21" s="19">
        <v>306</v>
      </c>
      <c r="B21" s="136">
        <v>0.46319444444444446</v>
      </c>
      <c r="C21" s="55">
        <v>0.57916666666666672</v>
      </c>
      <c r="D21" s="3"/>
      <c r="E21" s="8"/>
      <c r="F21" s="157">
        <v>2</v>
      </c>
      <c r="G21" s="68">
        <f t="shared" si="0"/>
        <v>20</v>
      </c>
    </row>
    <row r="22" spans="1:7" ht="18" customHeight="1">
      <c r="A22" s="146">
        <v>391</v>
      </c>
      <c r="B22" s="7"/>
      <c r="C22" s="3"/>
      <c r="D22" s="3"/>
      <c r="E22" s="8"/>
      <c r="F22" s="157">
        <v>0</v>
      </c>
      <c r="G22" s="68">
        <f t="shared" si="0"/>
        <v>0</v>
      </c>
    </row>
    <row r="23" spans="1:7" ht="18" customHeight="1">
      <c r="A23" s="19">
        <v>404</v>
      </c>
      <c r="B23" s="136">
        <v>0.51250000000000007</v>
      </c>
      <c r="C23" s="3"/>
      <c r="D23" s="3"/>
      <c r="E23" s="8"/>
      <c r="F23" s="157">
        <v>1</v>
      </c>
      <c r="G23" s="68">
        <f t="shared" si="0"/>
        <v>10</v>
      </c>
    </row>
    <row r="24" spans="1:7" ht="18" customHeight="1">
      <c r="A24" s="19">
        <v>583</v>
      </c>
      <c r="B24" s="137">
        <v>0.47916666666666669</v>
      </c>
      <c r="C24" s="55">
        <v>0.61805555555555558</v>
      </c>
      <c r="D24" s="55">
        <v>0.64583333333333337</v>
      </c>
      <c r="E24" s="139">
        <v>0.6791666666666667</v>
      </c>
      <c r="F24" s="157">
        <v>4</v>
      </c>
      <c r="G24" s="68">
        <f t="shared" si="0"/>
        <v>40</v>
      </c>
    </row>
    <row r="25" spans="1:7" ht="18" customHeight="1">
      <c r="A25" s="19">
        <v>666</v>
      </c>
      <c r="B25" s="7"/>
      <c r="C25" s="3"/>
      <c r="D25" s="3"/>
      <c r="E25" s="8"/>
      <c r="F25" s="157">
        <v>0</v>
      </c>
      <c r="G25" s="68">
        <f t="shared" si="0"/>
        <v>0</v>
      </c>
    </row>
    <row r="26" spans="1:7" ht="18" customHeight="1" thickBot="1">
      <c r="A26" s="147">
        <v>703</v>
      </c>
      <c r="B26" s="140">
        <v>0.52847222222222223</v>
      </c>
      <c r="C26" s="141">
        <v>0.56666666666666665</v>
      </c>
      <c r="D26" s="141">
        <v>0.58472222222222225</v>
      </c>
      <c r="E26" s="142">
        <v>0.60902777777777783</v>
      </c>
      <c r="F26" s="158">
        <v>4</v>
      </c>
      <c r="G26" s="70">
        <f>F26*10</f>
        <v>40</v>
      </c>
    </row>
    <row r="28" spans="1:7" ht="15.75">
      <c r="B28" s="80"/>
      <c r="C28" s="159" t="s">
        <v>82</v>
      </c>
    </row>
    <row r="29" spans="1:7" ht="15.75">
      <c r="B29" s="81"/>
      <c r="C29" s="159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ТУРИЗМ</vt:lpstr>
      <vt:lpstr>СПОРТ</vt:lpstr>
      <vt:lpstr>перехват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2023-04-07T18:57:38Z</dcterms:created>
  <dcterms:modified xsi:type="dcterms:W3CDTF">2024-04-08T21:50:54Z</dcterms:modified>
</cp:coreProperties>
</file>